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'CF'!$A$1:$H$48</definedName>
    <definedName name="_xlnm.Print_Area" localSheetId="3">'EQUITY '!$A$1:$G$51</definedName>
    <definedName name="_xlnm.Print_Area" localSheetId="0">'IS'!$A$1:$H$45</definedName>
    <definedName name="PRINT_AREA_MI">#REF!</definedName>
    <definedName name="_xlnm.Print_Titles" localSheetId="0">'IS'!$1:$15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<sst xmlns="http://schemas.openxmlformats.org/spreadsheetml/2006/main" count="194" uniqueCount="144">
  <si>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</si>
  <si>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</si>
  <si>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</si>
  <si>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</si>
  <si>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</si>
  <si>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</si>
  <si>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</si>
  <si>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</si>
  <si>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</si>
  <si>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</si>
  <si>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</si>
  <si>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</si>
  <si>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</si>
  <si>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</si>
  <si>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</si>
  <si>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</si>
  <si>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</si>
  <si>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</si>
  <si>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</si>
  <si>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</si>
  <si>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</si>
  <si>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</si>
  <si>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</si>
  <si>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</si>
  <si>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</si>
  <si>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</si>
  <si>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</si>
  <si>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</si>
  <si>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</si>
  <si>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</si>
  <si>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</si>
  <si>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</si>
  <si>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</si>
  <si>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</si>
  <si>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N/A</t>
  </si>
  <si>
    <t>Note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</si>
  <si>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</si>
  <si>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</si>
  <si>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</si>
  <si>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</si>
  <si>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</si>
  <si>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</si>
  <si>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</si>
  <si>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</si>
  <si>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</si>
  <si>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</si>
  <si>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</si>
  <si>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</si>
  <si>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</si>
  <si>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</si>
  <si>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</si>
  <si>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</si>
  <si>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</si>
  <si>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</si>
  <si>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</si>
  <si>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</si>
  <si>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</si>
  <si>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</si>
  <si>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</si>
  <si>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</si>
  <si>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</si>
  <si>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</si>
  <si>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</si>
  <si>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</si>
  <si>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</si>
  <si>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</si>
  <si>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</si>
  <si>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</si>
  <si>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</si>
  <si>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>expenses for the period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</si>
  <si>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</si>
  <si>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</si>
  <si>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</si>
  <si>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</si>
  <si>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</si>
  <si>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</si>
  <si>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2006</t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</si>
  <si>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</si>
  <si>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</si>
  <si>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</si>
  <si>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</si>
  <si>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</si>
  <si>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</si>
  <si>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</si>
  <si>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</si>
  <si>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</si>
  <si>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</si>
  <si>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</si>
  <si>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</si>
  <si>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</si>
  <si>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</si>
  <si>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</si>
  <si>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</si>
  <si>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</si>
  <si>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</si>
  <si>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</si>
  <si>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</si>
  <si>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>Note</t>
  </si>
  <si>
    <t>As previously stated</t>
  </si>
  <si>
    <t xml:space="preserve">The condensed  consolidated  cash  flow statement should  be read  in conjunction </t>
  </si>
  <si>
    <t>the accompanying explanatory notes attached to the interim financial statements.</t>
  </si>
  <si>
    <r>
      <t>P</t>
    </r>
    <r>
      <rPr>
        <sz val="12"/>
        <rFont val="Times New Roman"/>
        <family val="1"/>
      </rPr>
      <t>rior year adjustments</t>
    </r>
  </si>
  <si>
    <t>-Effects of adopting FRS 140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</si>
  <si>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</si>
  <si>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</si>
  <si>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</si>
  <si>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</si>
  <si>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</si>
  <si>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 1 January 2006</t>
  </si>
  <si>
    <t>At 1 January 2007</t>
  </si>
  <si>
    <t>At 1 January 2006 (restated)</t>
  </si>
  <si>
    <t>statements for the year ended 31st December 2006 and the accompanying explanatory notes attached to</t>
  </si>
  <si>
    <t xml:space="preserve">the audited financial statements  for the year ended  31st December 2006 and the accompanying </t>
  </si>
  <si>
    <t xml:space="preserve">with the audited financial statements for the year ended 31st December 2006 and </t>
  </si>
  <si>
    <t>2007</t>
  </si>
  <si>
    <t>2006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</si>
  <si>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</si>
  <si>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</si>
  <si>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</si>
  <si>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</si>
  <si>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financial statements for the year ended 31st December 2006 and the accompanying explanatory</t>
  </si>
  <si>
    <t>Amount recoginsed directly in</t>
  </si>
  <si>
    <t>equity relating to changes in tax rate</t>
  </si>
  <si>
    <t>For the quarter ended 31 December 2007</t>
  </si>
  <si>
    <t>12 MONTHS</t>
  </si>
  <si>
    <t>12 MONTHS</t>
  </si>
  <si>
    <t xml:space="preserve"> 31 December</t>
  </si>
  <si>
    <t xml:space="preserve"> 31 December</t>
  </si>
  <si>
    <t>As at 31 December 2007</t>
  </si>
  <si>
    <t>For  the  quarter  ended 31 December 2007</t>
  </si>
  <si>
    <t xml:space="preserve">12 months </t>
  </si>
  <si>
    <t>ended 31 December 2006</t>
  </si>
  <si>
    <t>Changes in equity for the 4th</t>
  </si>
  <si>
    <t>quarter ended 31 December 2006</t>
  </si>
  <si>
    <t>Balance at 31 December 2006</t>
  </si>
  <si>
    <t xml:space="preserve">12 months </t>
  </si>
  <si>
    <t>ended 31 December 2007</t>
  </si>
  <si>
    <t>quarter end 31 December 2007</t>
  </si>
  <si>
    <t>Balance at  31 December 2007</t>
  </si>
  <si>
    <t>12 months</t>
  </si>
  <si>
    <r>
      <t>Profit</t>
    </r>
    <r>
      <rPr>
        <sz val="12"/>
        <rFont val="Times New Roman"/>
        <family val="1"/>
      </rPr>
      <t>/(loss)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</si>
  <si>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>/(loss)</t>
    </r>
    <r>
      <rPr>
        <sz val="12"/>
        <rFont val="Times New Roman"/>
        <family val="1"/>
      </rPr>
      <t xml:space="preserve"> before tax</t>
    </r>
  </si>
  <si>
    <t>(Audited)</t>
  </si>
  <si>
    <r>
      <t>(</t>
    </r>
    <r>
      <rPr>
        <sz val="10"/>
        <rFont val="Times New Roman"/>
        <family val="1"/>
      </rPr>
      <t>Audited)</t>
    </r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</si>
</sst>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0" fillId="0" borderId="0" xfId="66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6" t="s">
        <v>38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123</v>
      </c>
      <c r="B6" s="34"/>
      <c r="C6" s="35"/>
      <c r="D6" s="35"/>
      <c r="E6" s="35"/>
      <c r="F6" s="94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114</v>
      </c>
      <c r="F9" s="64" t="s">
        <v>115</v>
      </c>
      <c r="G9" s="64" t="s">
        <v>114</v>
      </c>
      <c r="H9" s="64" t="s">
        <v>76</v>
      </c>
    </row>
    <row r="10" spans="5:8" s="61" customFormat="1" ht="12">
      <c r="E10" s="62" t="s">
        <v>5</v>
      </c>
      <c r="F10" s="62" t="s">
        <v>39</v>
      </c>
      <c r="G10" s="63" t="s">
        <v>124</v>
      </c>
      <c r="H10" s="63" t="s">
        <v>125</v>
      </c>
    </row>
    <row r="11" spans="4:8" s="61" customFormat="1" ht="12">
      <c r="D11" s="89" t="s">
        <v>36</v>
      </c>
      <c r="E11" s="63" t="s">
        <v>6</v>
      </c>
      <c r="F11" s="63" t="s">
        <v>40</v>
      </c>
      <c r="G11" s="63" t="s">
        <v>8</v>
      </c>
      <c r="H11" s="63" t="s">
        <v>41</v>
      </c>
    </row>
    <row r="12" spans="4:8" s="61" customFormat="1" ht="12">
      <c r="D12" s="89"/>
      <c r="E12" s="62" t="s">
        <v>126</v>
      </c>
      <c r="F12" s="62" t="s">
        <v>127</v>
      </c>
      <c r="G12" s="63" t="s">
        <v>7</v>
      </c>
      <c r="H12" s="63" t="s">
        <v>42</v>
      </c>
    </row>
    <row r="13" spans="4:8" s="61" customFormat="1" ht="12">
      <c r="D13" s="89"/>
      <c r="E13" s="62"/>
      <c r="F13" s="63" t="s">
        <v>142</v>
      </c>
      <c r="G13" s="63"/>
      <c r="H13" s="63" t="s">
        <v>142</v>
      </c>
    </row>
    <row r="14" spans="4:8" s="61" customFormat="1" ht="12">
      <c r="D14" s="89"/>
      <c r="E14" s="63" t="s">
        <v>3</v>
      </c>
      <c r="F14" s="63" t="s">
        <v>3</v>
      </c>
      <c r="G14" s="63" t="s">
        <v>3</v>
      </c>
      <c r="H14" s="63" t="s">
        <v>3</v>
      </c>
    </row>
    <row r="15" spans="1:8" s="27" customFormat="1" ht="15.75">
      <c r="A15" s="22"/>
      <c r="B15" s="22"/>
      <c r="C15" s="22"/>
      <c r="D15" s="90"/>
      <c r="E15" s="13"/>
      <c r="F15" s="13"/>
      <c r="G15" s="13"/>
      <c r="H15" s="13"/>
    </row>
    <row r="16" spans="1:8" s="27" customFormat="1" ht="15.75">
      <c r="A16" s="10" t="s">
        <v>52</v>
      </c>
      <c r="D16" s="145">
        <v>8</v>
      </c>
      <c r="E16" s="100">
        <v>44610</v>
      </c>
      <c r="F16" s="100">
        <v>46991</v>
      </c>
      <c r="G16" s="100">
        <f>47737+51201+49567+44610</f>
        <v>193115</v>
      </c>
      <c r="H16" s="100">
        <v>188338</v>
      </c>
    </row>
    <row r="17" spans="4:8" s="27" customFormat="1" ht="15.75">
      <c r="D17" s="91"/>
      <c r="E17" s="100"/>
      <c r="F17" s="100"/>
      <c r="G17" s="100"/>
      <c r="H17" s="100"/>
    </row>
    <row r="18" spans="1:8" s="27" customFormat="1" ht="15.75">
      <c r="A18" s="14" t="s">
        <v>49</v>
      </c>
      <c r="D18" s="91"/>
      <c r="E18" s="100">
        <f>-44610+408</f>
        <v>-44202</v>
      </c>
      <c r="F18" s="100">
        <f>-46771-833</f>
        <v>-47604</v>
      </c>
      <c r="G18" s="100">
        <v>-188556</v>
      </c>
      <c r="H18" s="100">
        <f>-178924-833</f>
        <v>-179757</v>
      </c>
    </row>
    <row r="19" spans="4:8" s="27" customFormat="1" ht="15.75">
      <c r="D19" s="91"/>
      <c r="E19" s="100"/>
      <c r="F19" s="100"/>
      <c r="G19" s="100"/>
      <c r="H19" s="100"/>
    </row>
    <row r="20" spans="1:8" s="27" customFormat="1" ht="15.75">
      <c r="A20" s="14" t="s">
        <v>74</v>
      </c>
      <c r="D20" s="91"/>
      <c r="E20" s="100">
        <v>378</v>
      </c>
      <c r="F20" s="100">
        <v>394</v>
      </c>
      <c r="G20" s="100">
        <f>327+480+388+378</f>
        <v>1573</v>
      </c>
      <c r="H20" s="100">
        <v>1384</v>
      </c>
    </row>
    <row r="21" spans="4:8" s="27" customFormat="1" ht="15.75">
      <c r="D21" s="91"/>
      <c r="E21" s="100"/>
      <c r="F21" s="100"/>
      <c r="G21" s="100"/>
      <c r="H21" s="100"/>
    </row>
    <row r="22" spans="1:8" s="27" customFormat="1" ht="15.75">
      <c r="A22" s="27" t="s">
        <v>50</v>
      </c>
      <c r="D22" s="91"/>
      <c r="E22" s="100">
        <v>0</v>
      </c>
      <c r="F22" s="100">
        <v>0</v>
      </c>
      <c r="G22" s="100">
        <f>-4-1-2</f>
        <v>-7</v>
      </c>
      <c r="H22" s="100">
        <v>-1</v>
      </c>
    </row>
    <row r="23" spans="4:8" s="27" customFormat="1" ht="15.75">
      <c r="D23" s="91"/>
      <c r="E23" s="100"/>
      <c r="F23" s="100"/>
      <c r="G23" s="100"/>
      <c r="H23" s="100"/>
    </row>
    <row r="24" spans="1:8" s="27" customFormat="1" ht="15.75">
      <c r="A24" s="10" t="s">
        <v>141</v>
      </c>
      <c r="D24" s="91"/>
      <c r="E24" s="101">
        <f>SUM(E16:E23)</f>
        <v>786</v>
      </c>
      <c r="F24" s="101">
        <f>SUM(F16:F23)</f>
        <v>-219</v>
      </c>
      <c r="G24" s="101">
        <f>SUM(G16:G23)</f>
        <v>6125</v>
      </c>
      <c r="H24" s="101">
        <f>SUM(H16:H23)</f>
        <v>9964</v>
      </c>
    </row>
    <row r="25" spans="4:8" s="27" customFormat="1" ht="15.75">
      <c r="D25" s="91"/>
      <c r="E25" s="100"/>
      <c r="F25" s="100"/>
      <c r="G25" s="100"/>
      <c r="H25" s="100"/>
    </row>
    <row r="26" spans="1:8" s="27" customFormat="1" ht="15.75">
      <c r="A26" s="146" t="s">
        <v>86</v>
      </c>
      <c r="B26" s="144"/>
      <c r="C26" s="144"/>
      <c r="D26" s="145">
        <v>19</v>
      </c>
      <c r="E26" s="140">
        <f>-427+245</f>
        <v>-182</v>
      </c>
      <c r="F26" s="140">
        <f>-8-1370</f>
        <v>-1378</v>
      </c>
      <c r="G26" s="140">
        <f>-1111-74-427+245</f>
        <v>-1367</v>
      </c>
      <c r="H26" s="151">
        <f>-666-729-384-90-6+62+17-70+77+2-1370</f>
        <v>-3157</v>
      </c>
    </row>
    <row r="27" spans="1:8" s="27" customFormat="1" ht="6.75" customHeight="1">
      <c r="A27" s="144"/>
      <c r="B27" s="144"/>
      <c r="C27" s="144"/>
      <c r="D27" s="147"/>
      <c r="E27" s="141"/>
      <c r="F27" s="141"/>
      <c r="G27" s="141"/>
      <c r="H27" s="141"/>
    </row>
    <row r="28" spans="1:8" s="27" customFormat="1" ht="15.75">
      <c r="A28" s="148" t="s">
        <v>140</v>
      </c>
      <c r="B28" s="143"/>
      <c r="C28" s="144"/>
      <c r="D28" s="147"/>
      <c r="E28" s="140">
        <f>+E24+E26</f>
        <v>604</v>
      </c>
      <c r="F28" s="140">
        <f>+F24+F26</f>
        <v>-1597</v>
      </c>
      <c r="G28" s="140">
        <f>+G24+G26</f>
        <v>4758</v>
      </c>
      <c r="H28" s="140">
        <f>+H24+H26</f>
        <v>6807</v>
      </c>
    </row>
    <row r="29" spans="1:8" s="27" customFormat="1" ht="7.5" customHeight="1" thickBot="1">
      <c r="A29" s="144"/>
      <c r="B29" s="144"/>
      <c r="C29" s="144"/>
      <c r="D29" s="147"/>
      <c r="E29" s="150"/>
      <c r="F29" s="150"/>
      <c r="G29" s="150"/>
      <c r="H29" s="150"/>
    </row>
    <row r="30" spans="1:8" s="27" customFormat="1" ht="7.5" customHeight="1" thickTop="1">
      <c r="A30" s="144"/>
      <c r="B30" s="144"/>
      <c r="C30" s="144"/>
      <c r="D30" s="147"/>
      <c r="E30" s="151"/>
      <c r="F30" s="151"/>
      <c r="G30" s="151"/>
      <c r="H30" s="151"/>
    </row>
    <row r="31" spans="1:8" s="27" customFormat="1" ht="15.75">
      <c r="A31" s="149" t="s">
        <v>51</v>
      </c>
      <c r="B31" s="144"/>
      <c r="C31" s="144"/>
      <c r="D31" s="147"/>
      <c r="E31" s="152"/>
      <c r="F31" s="152"/>
      <c r="G31" s="152"/>
      <c r="H31" s="152"/>
    </row>
    <row r="32" spans="1:8" s="27" customFormat="1" ht="16.5" thickBot="1">
      <c r="A32" s="149" t="s">
        <v>118</v>
      </c>
      <c r="B32" s="144"/>
      <c r="C32" s="144"/>
      <c r="D32" s="147"/>
      <c r="E32" s="153">
        <f>+E28</f>
        <v>604</v>
      </c>
      <c r="F32" s="153">
        <f>+F28</f>
        <v>-1597</v>
      </c>
      <c r="G32" s="153">
        <f>+G28</f>
        <v>4758</v>
      </c>
      <c r="H32" s="153">
        <f>+H28</f>
        <v>6807</v>
      </c>
    </row>
    <row r="33" spans="1:8" s="27" customFormat="1" ht="16.5" thickTop="1">
      <c r="A33" s="14"/>
      <c r="D33" s="91"/>
      <c r="E33" s="104"/>
      <c r="F33" s="104"/>
      <c r="G33" s="104"/>
      <c r="H33" s="104"/>
    </row>
    <row r="34" spans="1:8" s="27" customFormat="1" ht="15.75">
      <c r="A34" s="14"/>
      <c r="D34" s="91"/>
      <c r="E34" s="104"/>
      <c r="F34" s="104"/>
      <c r="G34" s="104"/>
      <c r="H34" s="104"/>
    </row>
    <row r="35" spans="1:8" s="27" customFormat="1" ht="15.75">
      <c r="A35" s="14"/>
      <c r="D35" s="91"/>
      <c r="E35" s="104"/>
      <c r="F35" s="104"/>
      <c r="G35" s="104"/>
      <c r="H35" s="104"/>
    </row>
    <row r="36" spans="4:8" s="27" customFormat="1" ht="15.75">
      <c r="D36" s="91"/>
      <c r="E36" s="102"/>
      <c r="F36" s="102"/>
      <c r="G36" s="102"/>
      <c r="H36" s="102"/>
    </row>
    <row r="37" spans="1:8" s="27" customFormat="1" ht="15.75">
      <c r="A37" s="44" t="s">
        <v>75</v>
      </c>
      <c r="D37" s="91"/>
      <c r="E37" s="103"/>
      <c r="F37" s="103"/>
      <c r="G37" s="105"/>
      <c r="H37" s="103"/>
    </row>
    <row r="38" spans="1:8" s="27" customFormat="1" ht="15.75">
      <c r="A38" s="14" t="s">
        <v>119</v>
      </c>
      <c r="D38" s="91"/>
      <c r="E38" s="103"/>
      <c r="F38" s="103"/>
      <c r="G38" s="105"/>
      <c r="H38" s="103"/>
    </row>
    <row r="39" spans="1:8" s="27" customFormat="1" ht="15.75">
      <c r="A39" s="142" t="s">
        <v>9</v>
      </c>
      <c r="B39" s="143" t="s">
        <v>10</v>
      </c>
      <c r="C39" s="144"/>
      <c r="D39" s="145">
        <v>27</v>
      </c>
      <c r="E39" s="155">
        <f>+E32/60000*100</f>
        <v>1.0066666666666666</v>
      </c>
      <c r="F39" s="133">
        <f>+F32/60000*100</f>
        <v>-2.6616666666666666</v>
      </c>
      <c r="G39" s="154">
        <f>+G32/60000*100</f>
        <v>7.93</v>
      </c>
      <c r="H39" s="133">
        <f>+H32/60000*100</f>
        <v>11.344999999999999</v>
      </c>
    </row>
    <row r="40" spans="1:8" s="27" customFormat="1" ht="5.25" customHeight="1">
      <c r="A40" s="86"/>
      <c r="B40" s="47"/>
      <c r="D40" s="89"/>
      <c r="E40" s="103"/>
      <c r="F40" s="106"/>
      <c r="G40" s="105"/>
      <c r="H40" s="106"/>
    </row>
    <row r="41" spans="1:8" s="27" customFormat="1" ht="15.75">
      <c r="A41" s="87" t="s">
        <v>9</v>
      </c>
      <c r="B41" s="47" t="s">
        <v>11</v>
      </c>
      <c r="D41" s="89">
        <v>27</v>
      </c>
      <c r="E41" s="107" t="s">
        <v>34</v>
      </c>
      <c r="F41" s="107" t="s">
        <v>34</v>
      </c>
      <c r="G41" s="107" t="s">
        <v>34</v>
      </c>
      <c r="H41" s="107" t="s">
        <v>34</v>
      </c>
    </row>
    <row r="42" spans="5:8" s="27" customFormat="1" ht="5.25" customHeight="1">
      <c r="E42" s="108"/>
      <c r="F42" s="109"/>
      <c r="G42" s="110"/>
      <c r="H42" s="109"/>
    </row>
    <row r="43" spans="1:8" s="27" customFormat="1" ht="15.75">
      <c r="A43" s="46" t="s">
        <v>88</v>
      </c>
      <c r="B43" s="46"/>
      <c r="C43" s="46"/>
      <c r="D43" s="46"/>
      <c r="E43" s="111"/>
      <c r="F43" s="112"/>
      <c r="G43" s="113"/>
      <c r="H43" s="109"/>
    </row>
    <row r="44" spans="1:8" s="27" customFormat="1" ht="15.75">
      <c r="A44" s="77" t="s">
        <v>111</v>
      </c>
      <c r="B44" s="46"/>
      <c r="C44" s="46"/>
      <c r="D44" s="46"/>
      <c r="E44" s="111"/>
      <c r="F44" s="112"/>
      <c r="G44" s="113"/>
      <c r="H44" s="109"/>
    </row>
    <row r="45" spans="1:8" s="27" customFormat="1" ht="15.75">
      <c r="A45" s="46" t="s">
        <v>96</v>
      </c>
      <c r="B45" s="46"/>
      <c r="C45" s="46"/>
      <c r="D45" s="46"/>
      <c r="E45" s="111"/>
      <c r="F45" s="112"/>
      <c r="G45" s="113"/>
      <c r="H45" s="109"/>
    </row>
    <row r="46" spans="5:8" s="27" customFormat="1" ht="15.75">
      <c r="E46" s="109"/>
      <c r="F46" s="109"/>
      <c r="G46" s="109"/>
      <c r="H46" s="109"/>
    </row>
    <row r="47" spans="5:8" s="27" customFormat="1" ht="15.75">
      <c r="E47" s="109"/>
      <c r="F47" s="109"/>
      <c r="G47" s="109"/>
      <c r="H47" s="109"/>
    </row>
    <row r="48" spans="5:8" s="27" customFormat="1" ht="15.75">
      <c r="E48" s="109"/>
      <c r="F48" s="109"/>
      <c r="G48" s="109"/>
      <c r="H48" s="109"/>
    </row>
    <row r="49" spans="5:8" s="27" customFormat="1" ht="15.75">
      <c r="E49" s="109"/>
      <c r="F49" s="109"/>
      <c r="G49" s="109"/>
      <c r="H49" s="109"/>
    </row>
    <row r="50" spans="5:8" s="27" customFormat="1" ht="15.75">
      <c r="E50" s="109"/>
      <c r="F50" s="109"/>
      <c r="G50" s="109"/>
      <c r="H50" s="109"/>
    </row>
    <row r="51" spans="5:8" s="27" customFormat="1" ht="15.75">
      <c r="E51" s="109"/>
      <c r="F51" s="109"/>
      <c r="G51" s="109"/>
      <c r="H51" s="109"/>
    </row>
    <row r="52" spans="5:8" s="27" customFormat="1" ht="15.75">
      <c r="E52" s="109"/>
      <c r="F52" s="109"/>
      <c r="G52" s="109"/>
      <c r="H52" s="109"/>
    </row>
    <row r="53" spans="5:8" s="27" customFormat="1" ht="15.75">
      <c r="E53" s="109"/>
      <c r="F53" s="109"/>
      <c r="G53" s="109"/>
      <c r="H53" s="109"/>
    </row>
    <row r="54" spans="5:8" s="27" customFormat="1" ht="15.75">
      <c r="E54" s="109"/>
      <c r="F54" s="109"/>
      <c r="G54" s="109"/>
      <c r="H54" s="109"/>
    </row>
    <row r="55" spans="5:8" s="27" customFormat="1" ht="15.75">
      <c r="E55" s="109"/>
      <c r="F55" s="109"/>
      <c r="G55" s="109"/>
      <c r="H55" s="109"/>
    </row>
    <row r="56" spans="5:8" s="27" customFormat="1" ht="15.75">
      <c r="E56" s="109"/>
      <c r="F56" s="109"/>
      <c r="G56" s="109"/>
      <c r="H56" s="109"/>
    </row>
    <row r="57" spans="5:8" s="27" customFormat="1" ht="15.75">
      <c r="E57" s="109"/>
      <c r="F57" s="109"/>
      <c r="G57" s="109"/>
      <c r="H57" s="109"/>
    </row>
    <row r="58" spans="5:8" s="27" customFormat="1" ht="15.75">
      <c r="E58" s="109"/>
      <c r="F58" s="109"/>
      <c r="G58" s="109"/>
      <c r="H58" s="109"/>
    </row>
    <row r="59" spans="5:8" s="27" customFormat="1" ht="15.75">
      <c r="E59" s="109"/>
      <c r="F59" s="109"/>
      <c r="G59" s="109"/>
      <c r="H59" s="109"/>
    </row>
    <row r="60" spans="5:8" s="27" customFormat="1" ht="15.75">
      <c r="E60" s="109"/>
      <c r="F60" s="109"/>
      <c r="G60" s="109"/>
      <c r="H60" s="109"/>
    </row>
    <row r="61" spans="5:8" s="27" customFormat="1" ht="15.75">
      <c r="E61" s="109"/>
      <c r="F61" s="109"/>
      <c r="G61" s="109"/>
      <c r="H61" s="109"/>
    </row>
    <row r="62" spans="5:8" s="27" customFormat="1" ht="15.75">
      <c r="E62" s="109"/>
      <c r="F62" s="109"/>
      <c r="G62" s="109"/>
      <c r="H62" s="109"/>
    </row>
    <row r="63" spans="5:8" s="27" customFormat="1" ht="15.75">
      <c r="E63" s="109"/>
      <c r="F63" s="114"/>
      <c r="G63" s="109"/>
      <c r="H63" s="109"/>
    </row>
    <row r="64" spans="5:8" s="27" customFormat="1" ht="15.75">
      <c r="E64" s="109"/>
      <c r="F64" s="114"/>
      <c r="G64" s="109"/>
      <c r="H64" s="109"/>
    </row>
    <row r="65" spans="5:8" s="27" customFormat="1" ht="15.75">
      <c r="E65" s="109"/>
      <c r="F65" s="114"/>
      <c r="G65" s="109"/>
      <c r="H65" s="109"/>
    </row>
    <row r="66" spans="5:8" s="27" customFormat="1" ht="15.75">
      <c r="E66" s="109"/>
      <c r="F66" s="114"/>
      <c r="G66" s="109"/>
      <c r="H66" s="109"/>
    </row>
    <row r="67" spans="5:8" s="27" customFormat="1" ht="15.75">
      <c r="E67" s="109"/>
      <c r="F67" s="114"/>
      <c r="G67" s="109"/>
      <c r="H67" s="109"/>
    </row>
    <row r="68" spans="5:8" s="27" customFormat="1" ht="15.75">
      <c r="E68" s="109"/>
      <c r="F68" s="114"/>
      <c r="G68" s="109"/>
      <c r="H68" s="109"/>
    </row>
    <row r="69" spans="5:8" s="27" customFormat="1" ht="15.75">
      <c r="E69" s="109"/>
      <c r="F69" s="114"/>
      <c r="G69" s="109"/>
      <c r="H69" s="109"/>
    </row>
    <row r="70" spans="5:8" s="27" customFormat="1" ht="15.75">
      <c r="E70" s="109"/>
      <c r="F70" s="114"/>
      <c r="G70" s="109"/>
      <c r="H70" s="109"/>
    </row>
    <row r="71" spans="5:8" s="27" customFormat="1" ht="15.75">
      <c r="E71" s="109"/>
      <c r="F71" s="114"/>
      <c r="G71" s="109"/>
      <c r="H71" s="109"/>
    </row>
    <row r="72" spans="5:8" s="27" customFormat="1" ht="15.75">
      <c r="E72" s="109"/>
      <c r="F72" s="114"/>
      <c r="G72" s="109"/>
      <c r="H72" s="109"/>
    </row>
    <row r="73" spans="5:8" s="27" customFormat="1" ht="15.75">
      <c r="E73" s="109"/>
      <c r="F73" s="114"/>
      <c r="G73" s="109"/>
      <c r="H73" s="109"/>
    </row>
    <row r="74" spans="5:8" s="27" customFormat="1" ht="15.75">
      <c r="E74" s="109"/>
      <c r="F74" s="114"/>
      <c r="G74" s="109"/>
      <c r="H74" s="109"/>
    </row>
    <row r="75" spans="5:8" s="27" customFormat="1" ht="15.75">
      <c r="E75" s="109"/>
      <c r="F75" s="114"/>
      <c r="G75" s="109"/>
      <c r="H75" s="109"/>
    </row>
    <row r="76" spans="5:8" s="27" customFormat="1" ht="15.75">
      <c r="E76" s="109"/>
      <c r="F76" s="114"/>
      <c r="G76" s="109"/>
      <c r="H76" s="109"/>
    </row>
    <row r="77" spans="5:8" s="27" customFormat="1" ht="15.75">
      <c r="E77" s="109"/>
      <c r="F77" s="114"/>
      <c r="G77" s="109"/>
      <c r="H77" s="109"/>
    </row>
    <row r="78" spans="5:8" s="27" customFormat="1" ht="15.75">
      <c r="E78" s="109"/>
      <c r="F78" s="114"/>
      <c r="G78" s="109"/>
      <c r="H78" s="109"/>
    </row>
    <row r="79" spans="5:8" s="27" customFormat="1" ht="15.75">
      <c r="E79" s="109"/>
      <c r="F79" s="114"/>
      <c r="G79" s="109"/>
      <c r="H79" s="109"/>
    </row>
    <row r="80" spans="5:8" s="27" customFormat="1" ht="15.75">
      <c r="E80" s="109"/>
      <c r="F80" s="114"/>
      <c r="G80" s="109"/>
      <c r="H80" s="109"/>
    </row>
    <row r="81" spans="5:8" s="27" customFormat="1" ht="15.75">
      <c r="E81" s="109"/>
      <c r="F81" s="114"/>
      <c r="G81" s="109"/>
      <c r="H81" s="109"/>
    </row>
    <row r="82" spans="5:8" s="27" customFormat="1" ht="15.75">
      <c r="E82" s="109"/>
      <c r="F82" s="114"/>
      <c r="G82" s="109"/>
      <c r="H82" s="109"/>
    </row>
    <row r="83" spans="5:8" s="27" customFormat="1" ht="15.75">
      <c r="E83" s="109"/>
      <c r="F83" s="114"/>
      <c r="G83" s="109"/>
      <c r="H83" s="109"/>
    </row>
    <row r="84" spans="5:8" s="27" customFormat="1" ht="15.75">
      <c r="E84" s="109"/>
      <c r="F84" s="114"/>
      <c r="G84" s="109"/>
      <c r="H84" s="109"/>
    </row>
    <row r="85" spans="5:8" s="27" customFormat="1" ht="15.75">
      <c r="E85" s="109"/>
      <c r="F85" s="114"/>
      <c r="G85" s="109"/>
      <c r="H85" s="109"/>
    </row>
    <row r="86" spans="5:8" s="27" customFormat="1" ht="15.75">
      <c r="E86" s="109"/>
      <c r="F86" s="114"/>
      <c r="G86" s="109"/>
      <c r="H86" s="109"/>
    </row>
    <row r="87" spans="5:8" s="27" customFormat="1" ht="15.75">
      <c r="E87" s="109"/>
      <c r="F87" s="114"/>
      <c r="G87" s="109"/>
      <c r="H87" s="109"/>
    </row>
    <row r="88" spans="5:8" s="27" customFormat="1" ht="15.75">
      <c r="E88" s="109"/>
      <c r="F88" s="114"/>
      <c r="G88" s="109"/>
      <c r="H88" s="109"/>
    </row>
    <row r="89" spans="5:8" s="27" customFormat="1" ht="15.75">
      <c r="E89" s="109"/>
      <c r="F89" s="114"/>
      <c r="G89" s="109"/>
      <c r="H89" s="109"/>
    </row>
    <row r="90" spans="5:8" s="27" customFormat="1" ht="15.75">
      <c r="E90" s="109"/>
      <c r="F90" s="114"/>
      <c r="G90" s="109"/>
      <c r="H90" s="109"/>
    </row>
    <row r="91" spans="5:8" s="27" customFormat="1" ht="15.75">
      <c r="E91" s="109"/>
      <c r="F91" s="114"/>
      <c r="G91" s="109"/>
      <c r="H91" s="109"/>
    </row>
    <row r="92" spans="5:8" s="27" customFormat="1" ht="15.75">
      <c r="E92" s="109"/>
      <c r="F92" s="114"/>
      <c r="G92" s="109"/>
      <c r="H92" s="109"/>
    </row>
    <row r="93" spans="5:8" s="27" customFormat="1" ht="15.75">
      <c r="E93" s="109"/>
      <c r="F93" s="114"/>
      <c r="G93" s="109"/>
      <c r="H93" s="109"/>
    </row>
    <row r="94" spans="5:8" s="27" customFormat="1" ht="15.75">
      <c r="E94" s="109"/>
      <c r="F94" s="114"/>
      <c r="G94" s="109"/>
      <c r="H94" s="109"/>
    </row>
    <row r="95" spans="5:8" s="27" customFormat="1" ht="15.75">
      <c r="E95" s="109"/>
      <c r="F95" s="114"/>
      <c r="G95" s="109"/>
      <c r="H95" s="109"/>
    </row>
    <row r="96" spans="5:8" s="27" customFormat="1" ht="15.75">
      <c r="E96" s="109"/>
      <c r="F96" s="114"/>
      <c r="G96" s="109"/>
      <c r="H96" s="109"/>
    </row>
    <row r="97" spans="5:8" s="27" customFormat="1" ht="15.75">
      <c r="E97" s="109"/>
      <c r="F97" s="114"/>
      <c r="G97" s="109"/>
      <c r="H97" s="109"/>
    </row>
    <row r="98" spans="5:8" s="27" customFormat="1" ht="15.75">
      <c r="E98" s="109"/>
      <c r="F98" s="114"/>
      <c r="G98" s="109"/>
      <c r="H98" s="109"/>
    </row>
    <row r="99" spans="5:8" s="27" customFormat="1" ht="15.75">
      <c r="E99" s="109"/>
      <c r="F99" s="114"/>
      <c r="G99" s="109"/>
      <c r="H99" s="109"/>
    </row>
    <row r="100" spans="5:8" s="27" customFormat="1" ht="15.75">
      <c r="E100" s="109"/>
      <c r="F100" s="114"/>
      <c r="G100" s="109"/>
      <c r="H100" s="109"/>
    </row>
    <row r="101" spans="5:8" s="27" customFormat="1" ht="15.75">
      <c r="E101" s="109"/>
      <c r="F101" s="114"/>
      <c r="G101" s="109"/>
      <c r="H101" s="109"/>
    </row>
    <row r="102" spans="5:8" s="27" customFormat="1" ht="15.75">
      <c r="E102" s="109"/>
      <c r="F102" s="114"/>
      <c r="G102" s="109"/>
      <c r="H102" s="109"/>
    </row>
    <row r="103" spans="5:8" s="27" customFormat="1" ht="15.75">
      <c r="E103" s="109"/>
      <c r="F103" s="114"/>
      <c r="G103" s="109"/>
      <c r="H103" s="109"/>
    </row>
    <row r="104" spans="5:8" s="27" customFormat="1" ht="15.75">
      <c r="E104" s="109"/>
      <c r="F104" s="114"/>
      <c r="G104" s="109"/>
      <c r="H104" s="109"/>
    </row>
    <row r="105" spans="5:8" s="27" customFormat="1" ht="15.75">
      <c r="E105" s="109"/>
      <c r="F105" s="114"/>
      <c r="G105" s="109"/>
      <c r="H105" s="109"/>
    </row>
    <row r="106" spans="5:8" s="27" customFormat="1" ht="15.75">
      <c r="E106" s="109"/>
      <c r="F106" s="114"/>
      <c r="G106" s="109"/>
      <c r="H106" s="109"/>
    </row>
    <row r="107" spans="5:8" s="27" customFormat="1" ht="15.75">
      <c r="E107" s="109"/>
      <c r="F107" s="114"/>
      <c r="G107" s="109"/>
      <c r="H107" s="109"/>
    </row>
    <row r="108" spans="5:8" s="27" customFormat="1" ht="15.75">
      <c r="E108" s="109"/>
      <c r="F108" s="114"/>
      <c r="G108" s="109"/>
      <c r="H108" s="109"/>
    </row>
    <row r="109" spans="5:8" s="27" customFormat="1" ht="15.75">
      <c r="E109" s="109"/>
      <c r="F109" s="114"/>
      <c r="G109" s="109"/>
      <c r="H109" s="109"/>
    </row>
    <row r="110" spans="5:8" s="27" customFormat="1" ht="15.75">
      <c r="E110" s="109"/>
      <c r="F110" s="114"/>
      <c r="G110" s="109"/>
      <c r="H110" s="109"/>
    </row>
    <row r="111" spans="5:8" s="27" customFormat="1" ht="15.75">
      <c r="E111" s="109"/>
      <c r="F111" s="114"/>
      <c r="G111" s="109"/>
      <c r="H111" s="109"/>
    </row>
    <row r="112" spans="5:8" s="27" customFormat="1" ht="15.75">
      <c r="E112" s="109"/>
      <c r="F112" s="114"/>
      <c r="G112" s="109"/>
      <c r="H112" s="109"/>
    </row>
    <row r="113" spans="5:8" s="27" customFormat="1" ht="15.75">
      <c r="E113" s="109"/>
      <c r="F113" s="114"/>
      <c r="G113" s="109"/>
      <c r="H113" s="109"/>
    </row>
    <row r="114" spans="5:8" s="27" customFormat="1" ht="15.75">
      <c r="E114" s="109"/>
      <c r="F114" s="114"/>
      <c r="G114" s="109"/>
      <c r="H114" s="109"/>
    </row>
    <row r="115" spans="5:8" s="27" customFormat="1" ht="15.75">
      <c r="E115" s="109"/>
      <c r="F115" s="114"/>
      <c r="G115" s="109"/>
      <c r="H115" s="109"/>
    </row>
    <row r="116" spans="5:8" s="27" customFormat="1" ht="15.75">
      <c r="E116" s="109"/>
      <c r="F116" s="114"/>
      <c r="G116" s="109"/>
      <c r="H116" s="109"/>
    </row>
    <row r="117" spans="5:8" s="27" customFormat="1" ht="15.75">
      <c r="E117" s="109"/>
      <c r="F117" s="114"/>
      <c r="G117" s="109"/>
      <c r="H117" s="109"/>
    </row>
    <row r="118" spans="5:8" s="27" customFormat="1" ht="15.75">
      <c r="E118" s="109"/>
      <c r="F118" s="114"/>
      <c r="G118" s="109"/>
      <c r="H118" s="109"/>
    </row>
    <row r="119" spans="5:8" s="27" customFormat="1" ht="15.75">
      <c r="E119" s="109"/>
      <c r="F119" s="114"/>
      <c r="G119" s="109"/>
      <c r="H119" s="109"/>
    </row>
    <row r="120" spans="5:8" s="27" customFormat="1" ht="15.75">
      <c r="E120" s="109"/>
      <c r="F120" s="114"/>
      <c r="G120" s="109"/>
      <c r="H120" s="109"/>
    </row>
    <row r="121" spans="5:8" s="27" customFormat="1" ht="15.75">
      <c r="E121" s="109"/>
      <c r="F121" s="114"/>
      <c r="G121" s="109"/>
      <c r="H121" s="109"/>
    </row>
    <row r="122" spans="5:8" s="27" customFormat="1" ht="15.75">
      <c r="E122" s="109"/>
      <c r="F122" s="114"/>
      <c r="G122" s="109"/>
      <c r="H122" s="109"/>
    </row>
    <row r="123" spans="5:8" s="27" customFormat="1" ht="15.75">
      <c r="E123" s="109"/>
      <c r="F123" s="114"/>
      <c r="G123" s="109"/>
      <c r="H123" s="109"/>
    </row>
    <row r="124" spans="5:8" s="27" customFormat="1" ht="15.75">
      <c r="E124" s="109"/>
      <c r="F124" s="114"/>
      <c r="G124" s="109"/>
      <c r="H124" s="109"/>
    </row>
    <row r="125" spans="5:8" s="27" customFormat="1" ht="15.75">
      <c r="E125" s="109"/>
      <c r="F125" s="114"/>
      <c r="G125" s="109"/>
      <c r="H125" s="109"/>
    </row>
    <row r="126" spans="5:8" s="27" customFormat="1" ht="15.75">
      <c r="E126" s="109"/>
      <c r="F126" s="114"/>
      <c r="G126" s="109"/>
      <c r="H126" s="109"/>
    </row>
    <row r="127" spans="5:8" s="27" customFormat="1" ht="15.75">
      <c r="E127" s="109"/>
      <c r="F127" s="114"/>
      <c r="G127" s="109"/>
      <c r="H127" s="109"/>
    </row>
    <row r="128" spans="5:8" s="27" customFormat="1" ht="15.75">
      <c r="E128" s="109"/>
      <c r="F128" s="114"/>
      <c r="G128" s="109"/>
      <c r="H128" s="109"/>
    </row>
    <row r="129" spans="5:8" s="27" customFormat="1" ht="15.75">
      <c r="E129" s="109"/>
      <c r="F129" s="114"/>
      <c r="G129" s="109"/>
      <c r="H129" s="109"/>
    </row>
    <row r="130" spans="5:8" s="27" customFormat="1" ht="15.75">
      <c r="E130" s="109"/>
      <c r="F130" s="114"/>
      <c r="G130" s="109"/>
      <c r="H130" s="109"/>
    </row>
    <row r="131" spans="5:8" s="27" customFormat="1" ht="15.75">
      <c r="E131" s="109"/>
      <c r="F131" s="114"/>
      <c r="G131" s="109"/>
      <c r="H131" s="109"/>
    </row>
    <row r="132" spans="5:8" s="27" customFormat="1" ht="15.75">
      <c r="E132" s="109"/>
      <c r="F132" s="114"/>
      <c r="G132" s="109"/>
      <c r="H132" s="109"/>
    </row>
    <row r="133" spans="5:8" s="27" customFormat="1" ht="15.75">
      <c r="E133" s="109"/>
      <c r="F133" s="114"/>
      <c r="G133" s="109"/>
      <c r="H133" s="109"/>
    </row>
    <row r="134" spans="5:8" s="27" customFormat="1" ht="15.75">
      <c r="E134" s="109"/>
      <c r="F134" s="114"/>
      <c r="G134" s="109"/>
      <c r="H134" s="109"/>
    </row>
    <row r="135" spans="5:8" s="27" customFormat="1" ht="15.75">
      <c r="E135" s="109"/>
      <c r="F135" s="114"/>
      <c r="G135" s="109"/>
      <c r="H135" s="109"/>
    </row>
    <row r="136" spans="5:8" s="27" customFormat="1" ht="15.75">
      <c r="E136" s="109"/>
      <c r="F136" s="114"/>
      <c r="G136" s="109"/>
      <c r="H136" s="109"/>
    </row>
    <row r="137" spans="5:8" s="27" customFormat="1" ht="15.75">
      <c r="E137" s="109"/>
      <c r="F137" s="114"/>
      <c r="G137" s="109"/>
      <c r="H137" s="109"/>
    </row>
    <row r="138" spans="5:8" s="27" customFormat="1" ht="15.75">
      <c r="E138" s="109"/>
      <c r="F138" s="114"/>
      <c r="G138" s="109"/>
      <c r="H138" s="109"/>
    </row>
    <row r="139" spans="5:8" s="27" customFormat="1" ht="15.75">
      <c r="E139" s="109"/>
      <c r="F139" s="114"/>
      <c r="G139" s="109"/>
      <c r="H139" s="109"/>
    </row>
    <row r="140" spans="5:8" s="27" customFormat="1" ht="15.75">
      <c r="E140" s="109"/>
      <c r="F140" s="114"/>
      <c r="G140" s="109"/>
      <c r="H140" s="109"/>
    </row>
    <row r="141" spans="5:8" s="27" customFormat="1" ht="15.75">
      <c r="E141" s="109"/>
      <c r="F141" s="114"/>
      <c r="G141" s="109"/>
      <c r="H141" s="109"/>
    </row>
    <row r="142" spans="5:8" s="27" customFormat="1" ht="15.75">
      <c r="E142" s="109"/>
      <c r="F142" s="114"/>
      <c r="G142" s="109"/>
      <c r="H142" s="109"/>
    </row>
    <row r="143" spans="5:8" s="27" customFormat="1" ht="15.75">
      <c r="E143" s="109"/>
      <c r="F143" s="114"/>
      <c r="G143" s="109"/>
      <c r="H143" s="109"/>
    </row>
    <row r="144" spans="5:8" s="27" customFormat="1" ht="15.75">
      <c r="E144" s="109"/>
      <c r="F144" s="114"/>
      <c r="G144" s="109"/>
      <c r="H144" s="109"/>
    </row>
    <row r="145" spans="5:8" s="27" customFormat="1" ht="15.75">
      <c r="E145" s="109"/>
      <c r="F145" s="114"/>
      <c r="G145" s="109"/>
      <c r="H145" s="109"/>
    </row>
    <row r="146" spans="5:8" s="27" customFormat="1" ht="15.75">
      <c r="E146" s="109"/>
      <c r="F146" s="114"/>
      <c r="G146" s="109"/>
      <c r="H146" s="109"/>
    </row>
    <row r="147" spans="5:8" s="27" customFormat="1" ht="15.75">
      <c r="E147" s="109"/>
      <c r="F147" s="114"/>
      <c r="G147" s="109"/>
      <c r="H147" s="109"/>
    </row>
    <row r="148" spans="5:8" s="27" customFormat="1" ht="15.75">
      <c r="E148" s="109"/>
      <c r="F148" s="114"/>
      <c r="G148" s="109"/>
      <c r="H148" s="109"/>
    </row>
    <row r="149" spans="5:8" s="27" customFormat="1" ht="15.75">
      <c r="E149" s="109"/>
      <c r="F149" s="114"/>
      <c r="G149" s="109"/>
      <c r="H149" s="109"/>
    </row>
    <row r="150" spans="5:8" s="27" customFormat="1" ht="15.75">
      <c r="E150" s="109"/>
      <c r="F150" s="114"/>
      <c r="G150" s="109"/>
      <c r="H150" s="109"/>
    </row>
    <row r="151" spans="5:8" s="27" customFormat="1" ht="15.75">
      <c r="E151" s="109"/>
      <c r="F151" s="114"/>
      <c r="G151" s="109"/>
      <c r="H151" s="109"/>
    </row>
    <row r="152" spans="5:8" s="27" customFormat="1" ht="15.75">
      <c r="E152" s="109"/>
      <c r="F152" s="114"/>
      <c r="G152" s="109"/>
      <c r="H152" s="109"/>
    </row>
    <row r="153" spans="5:8" ht="15.75">
      <c r="E153" s="109"/>
      <c r="F153" s="114"/>
      <c r="G153" s="115"/>
      <c r="H153" s="116"/>
    </row>
    <row r="154" spans="5:8" ht="15.75">
      <c r="E154" s="109"/>
      <c r="F154" s="114"/>
      <c r="G154" s="115"/>
      <c r="H154" s="116"/>
    </row>
    <row r="155" spans="5:8" ht="15.75">
      <c r="E155" s="109"/>
      <c r="F155" s="114"/>
      <c r="G155" s="115"/>
      <c r="H155" s="116"/>
    </row>
    <row r="156" spans="5:8" ht="15.75">
      <c r="E156" s="109"/>
      <c r="F156" s="114"/>
      <c r="G156" s="115"/>
      <c r="H156" s="116"/>
    </row>
    <row r="157" spans="5:8" ht="15.75">
      <c r="E157" s="109"/>
      <c r="F157" s="114"/>
      <c r="G157" s="115"/>
      <c r="H157" s="116"/>
    </row>
    <row r="158" spans="5:8" ht="15.75">
      <c r="E158" s="109"/>
      <c r="F158" s="114"/>
      <c r="G158" s="115"/>
      <c r="H158" s="116"/>
    </row>
    <row r="159" spans="5:8" ht="15.75">
      <c r="E159" s="109"/>
      <c r="F159" s="114"/>
      <c r="G159" s="115"/>
      <c r="H159" s="116"/>
    </row>
    <row r="160" spans="5:8" ht="15.75">
      <c r="E160" s="109"/>
      <c r="F160" s="114"/>
      <c r="G160" s="115"/>
      <c r="H160" s="116"/>
    </row>
    <row r="161" spans="5:8" ht="15.75">
      <c r="E161" s="109"/>
      <c r="F161" s="114"/>
      <c r="G161" s="115"/>
      <c r="H161" s="116"/>
    </row>
    <row r="162" spans="5:8" ht="15.75">
      <c r="E162" s="109"/>
      <c r="F162" s="114"/>
      <c r="G162" s="115"/>
      <c r="H162" s="116"/>
    </row>
    <row r="163" spans="5:8" ht="15.75">
      <c r="E163" s="109"/>
      <c r="F163" s="114"/>
      <c r="G163" s="115"/>
      <c r="H163" s="116"/>
    </row>
    <row r="164" spans="5:8" ht="15.75">
      <c r="E164" s="109"/>
      <c r="F164" s="114"/>
      <c r="G164" s="115"/>
      <c r="H164" s="116"/>
    </row>
    <row r="165" spans="5:8" ht="15.75">
      <c r="E165" s="109"/>
      <c r="F165" s="114"/>
      <c r="G165" s="115"/>
      <c r="H165" s="116"/>
    </row>
    <row r="166" spans="5:8" ht="15.75">
      <c r="E166" s="109"/>
      <c r="F166" s="114"/>
      <c r="G166" s="115"/>
      <c r="H166" s="116"/>
    </row>
    <row r="167" spans="5:8" ht="15.75">
      <c r="E167" s="109"/>
      <c r="F167" s="114"/>
      <c r="G167" s="115"/>
      <c r="H167" s="116"/>
    </row>
    <row r="168" spans="5:8" ht="15.75">
      <c r="E168" s="109"/>
      <c r="F168" s="114"/>
      <c r="G168" s="115"/>
      <c r="H168" s="116"/>
    </row>
    <row r="169" spans="5:8" ht="15.75">
      <c r="E169" s="109"/>
      <c r="F169" s="114"/>
      <c r="G169" s="115"/>
      <c r="H169" s="116"/>
    </row>
    <row r="170" spans="5:8" ht="15.75">
      <c r="E170" s="109"/>
      <c r="F170" s="114"/>
      <c r="G170" s="115"/>
      <c r="H170" s="116"/>
    </row>
    <row r="171" spans="5:8" ht="15.75">
      <c r="E171" s="109"/>
      <c r="F171" s="114"/>
      <c r="G171" s="115"/>
      <c r="H171" s="116"/>
    </row>
    <row r="172" spans="5:8" ht="15.75">
      <c r="E172" s="109"/>
      <c r="F172" s="114"/>
      <c r="G172" s="115"/>
      <c r="H172" s="116"/>
    </row>
    <row r="173" spans="5:8" ht="15.75">
      <c r="E173" s="109"/>
      <c r="F173" s="114"/>
      <c r="G173" s="115"/>
      <c r="H173" s="116"/>
    </row>
    <row r="174" spans="5:8" ht="15.75">
      <c r="E174" s="109"/>
      <c r="F174" s="114"/>
      <c r="G174" s="115"/>
      <c r="H174" s="116"/>
    </row>
    <row r="175" spans="5:8" ht="15.75">
      <c r="E175" s="109"/>
      <c r="F175" s="114"/>
      <c r="G175" s="115"/>
      <c r="H175" s="116"/>
    </row>
    <row r="176" spans="5:8" ht="15.75">
      <c r="E176" s="109"/>
      <c r="F176" s="114"/>
      <c r="G176" s="115"/>
      <c r="H176" s="116"/>
    </row>
    <row r="177" spans="5:8" ht="15.75">
      <c r="E177" s="109"/>
      <c r="F177" s="114"/>
      <c r="G177" s="115"/>
      <c r="H177" s="116"/>
    </row>
    <row r="178" spans="5:8" ht="15.75">
      <c r="E178" s="109"/>
      <c r="F178" s="114"/>
      <c r="G178" s="115"/>
      <c r="H178" s="116"/>
    </row>
    <row r="179" spans="5:8" ht="15.75">
      <c r="E179" s="109"/>
      <c r="F179" s="114"/>
      <c r="G179" s="115"/>
      <c r="H179" s="116"/>
    </row>
    <row r="180" spans="5:8" ht="15.75">
      <c r="E180" s="109"/>
      <c r="F180" s="114"/>
      <c r="G180" s="115"/>
      <c r="H180" s="116"/>
    </row>
    <row r="181" spans="5:8" ht="15.75">
      <c r="E181" s="109"/>
      <c r="F181" s="114"/>
      <c r="G181" s="115"/>
      <c r="H181" s="116"/>
    </row>
    <row r="182" spans="5:8" ht="15.75">
      <c r="E182" s="109"/>
      <c r="F182" s="114"/>
      <c r="G182" s="115"/>
      <c r="H182" s="116"/>
    </row>
    <row r="183" spans="5:8" ht="15.75">
      <c r="E183" s="109"/>
      <c r="F183" s="114"/>
      <c r="G183" s="115"/>
      <c r="H183" s="116"/>
    </row>
    <row r="184" spans="5:8" ht="15.75">
      <c r="E184" s="109"/>
      <c r="F184" s="114"/>
      <c r="G184" s="115"/>
      <c r="H184" s="116"/>
    </row>
    <row r="185" spans="5:8" ht="15.75">
      <c r="E185" s="109"/>
      <c r="F185" s="114"/>
      <c r="G185" s="115"/>
      <c r="H185" s="116"/>
    </row>
    <row r="186" spans="5:8" ht="15.75">
      <c r="E186" s="109"/>
      <c r="F186" s="114"/>
      <c r="G186" s="115"/>
      <c r="H186" s="116"/>
    </row>
    <row r="187" spans="5:8" ht="15.75">
      <c r="E187" s="109"/>
      <c r="F187" s="114"/>
      <c r="G187" s="115"/>
      <c r="H187" s="116"/>
    </row>
    <row r="188" spans="5:8" ht="15.75">
      <c r="E188" s="109"/>
      <c r="F188" s="114"/>
      <c r="G188" s="115"/>
      <c r="H188" s="116"/>
    </row>
    <row r="189" spans="5:8" ht="15.75">
      <c r="E189" s="109"/>
      <c r="F189" s="114"/>
      <c r="G189" s="115"/>
      <c r="H189" s="116"/>
    </row>
    <row r="190" spans="5:8" ht="15.75">
      <c r="E190" s="109"/>
      <c r="F190" s="114"/>
      <c r="G190" s="115"/>
      <c r="H190" s="116"/>
    </row>
    <row r="191" spans="5:8" ht="15.75">
      <c r="E191" s="109"/>
      <c r="F191" s="114"/>
      <c r="G191" s="115"/>
      <c r="H191" s="116"/>
    </row>
    <row r="192" spans="5:8" ht="15.75">
      <c r="E192" s="109"/>
      <c r="F192" s="114"/>
      <c r="G192" s="115"/>
      <c r="H192" s="116"/>
    </row>
    <row r="193" spans="5:8" ht="15.75">
      <c r="E193" s="109"/>
      <c r="F193" s="114"/>
      <c r="G193" s="115"/>
      <c r="H193" s="116"/>
    </row>
    <row r="194" spans="5:8" ht="15.75">
      <c r="E194" s="109"/>
      <c r="F194" s="114"/>
      <c r="G194" s="115"/>
      <c r="H194" s="116"/>
    </row>
    <row r="195" spans="5:8" ht="15.75">
      <c r="E195" s="109"/>
      <c r="F195" s="114"/>
      <c r="G195" s="115"/>
      <c r="H195" s="116"/>
    </row>
    <row r="196" spans="5:8" ht="15.75">
      <c r="E196" s="109"/>
      <c r="F196" s="114"/>
      <c r="G196" s="115"/>
      <c r="H196" s="116"/>
    </row>
    <row r="197" spans="5:8" ht="15.75">
      <c r="E197" s="109"/>
      <c r="F197" s="114"/>
      <c r="G197" s="115"/>
      <c r="H197" s="116"/>
    </row>
    <row r="198" spans="5:8" ht="15.75">
      <c r="E198" s="109"/>
      <c r="F198" s="114"/>
      <c r="G198" s="115"/>
      <c r="H198" s="116"/>
    </row>
    <row r="199" spans="5:8" ht="15.75">
      <c r="E199" s="109"/>
      <c r="F199" s="114"/>
      <c r="G199" s="115"/>
      <c r="H199" s="116"/>
    </row>
    <row r="200" spans="5:8" ht="15.75">
      <c r="E200" s="109"/>
      <c r="F200" s="114"/>
      <c r="G200" s="115"/>
      <c r="H200" s="116"/>
    </row>
    <row r="201" spans="5:8" ht="15.75">
      <c r="E201" s="109"/>
      <c r="F201" s="114"/>
      <c r="G201" s="115"/>
      <c r="H201" s="116"/>
    </row>
    <row r="202" spans="5:8" ht="15.75">
      <c r="E202" s="109"/>
      <c r="F202" s="114"/>
      <c r="G202" s="115"/>
      <c r="H202" s="116"/>
    </row>
    <row r="203" spans="5:8" ht="15.75">
      <c r="E203" s="109"/>
      <c r="F203" s="114"/>
      <c r="G203" s="115"/>
      <c r="H203" s="116"/>
    </row>
    <row r="204" spans="5:8" ht="15.75">
      <c r="E204" s="109"/>
      <c r="F204" s="114"/>
      <c r="G204" s="115"/>
      <c r="H204" s="116"/>
    </row>
    <row r="205" spans="5:8" ht="15.75">
      <c r="E205" s="109"/>
      <c r="F205" s="114"/>
      <c r="G205" s="115"/>
      <c r="H205" s="116"/>
    </row>
    <row r="206" spans="5:8" ht="15.75">
      <c r="E206" s="109"/>
      <c r="F206" s="114"/>
      <c r="G206" s="115"/>
      <c r="H206" s="116"/>
    </row>
    <row r="207" spans="5:8" ht="15.75">
      <c r="E207" s="109"/>
      <c r="F207" s="114"/>
      <c r="G207" s="115"/>
      <c r="H207" s="116"/>
    </row>
    <row r="208" spans="5:8" ht="15.75">
      <c r="E208" s="109"/>
      <c r="F208" s="114"/>
      <c r="G208" s="115"/>
      <c r="H208" s="116"/>
    </row>
    <row r="209" spans="5:8" ht="15.75">
      <c r="E209" s="109"/>
      <c r="F209" s="114"/>
      <c r="G209" s="115"/>
      <c r="H209" s="116"/>
    </row>
    <row r="210" spans="5:8" ht="15.75">
      <c r="E210" s="109"/>
      <c r="F210" s="114"/>
      <c r="G210" s="115"/>
      <c r="H210" s="116"/>
    </row>
    <row r="211" spans="5:8" ht="15.75">
      <c r="E211" s="109"/>
      <c r="F211" s="114"/>
      <c r="G211" s="115"/>
      <c r="H211" s="116"/>
    </row>
    <row r="212" spans="5:8" ht="15.75">
      <c r="E212" s="109"/>
      <c r="F212" s="114"/>
      <c r="G212" s="115"/>
      <c r="H212" s="116"/>
    </row>
    <row r="213" spans="5:8" ht="15.75">
      <c r="E213" s="109"/>
      <c r="F213" s="114"/>
      <c r="G213" s="115"/>
      <c r="H213" s="116"/>
    </row>
    <row r="214" spans="5:8" ht="15.75">
      <c r="E214" s="109"/>
      <c r="F214" s="114"/>
      <c r="G214" s="115"/>
      <c r="H214" s="116"/>
    </row>
    <row r="215" spans="5:8" ht="15.75">
      <c r="E215" s="109"/>
      <c r="F215" s="114"/>
      <c r="G215" s="115"/>
      <c r="H215" s="116"/>
    </row>
    <row r="216" spans="5:8" ht="15.75">
      <c r="E216" s="109"/>
      <c r="F216" s="114"/>
      <c r="G216" s="115"/>
      <c r="H216" s="116"/>
    </row>
    <row r="217" spans="5:8" ht="15.75">
      <c r="E217" s="109"/>
      <c r="F217" s="114"/>
      <c r="G217" s="115"/>
      <c r="H217" s="116"/>
    </row>
    <row r="218" spans="5:8" ht="15.75">
      <c r="E218" s="109"/>
      <c r="F218" s="114"/>
      <c r="G218" s="115"/>
      <c r="H218" s="116"/>
    </row>
    <row r="219" spans="5:8" ht="15.75">
      <c r="E219" s="109"/>
      <c r="F219" s="114"/>
      <c r="G219" s="115"/>
      <c r="H219" s="116"/>
    </row>
    <row r="220" spans="5:8" ht="15.75">
      <c r="E220" s="109"/>
      <c r="F220" s="114"/>
      <c r="G220" s="115"/>
      <c r="H220" s="116"/>
    </row>
    <row r="221" spans="5:8" ht="15.75">
      <c r="E221" s="109"/>
      <c r="F221" s="114"/>
      <c r="G221" s="115"/>
      <c r="H221" s="116"/>
    </row>
    <row r="222" spans="5:8" ht="15.75">
      <c r="E222" s="109"/>
      <c r="F222" s="114"/>
      <c r="G222" s="115"/>
      <c r="H222" s="116"/>
    </row>
    <row r="223" spans="5:8" ht="15.75">
      <c r="E223" s="109"/>
      <c r="F223" s="114"/>
      <c r="G223" s="115"/>
      <c r="H223" s="116"/>
    </row>
    <row r="224" spans="5:8" ht="15.75">
      <c r="E224" s="109"/>
      <c r="F224" s="114"/>
      <c r="G224" s="115"/>
      <c r="H224" s="116"/>
    </row>
    <row r="225" spans="5:8" ht="15.75">
      <c r="E225" s="109"/>
      <c r="F225" s="114"/>
      <c r="G225" s="115"/>
      <c r="H225" s="116"/>
    </row>
    <row r="226" spans="5:8" ht="15.75">
      <c r="E226" s="109"/>
      <c r="F226" s="114"/>
      <c r="G226" s="115"/>
      <c r="H226" s="116"/>
    </row>
    <row r="227" spans="5:8" ht="15.75">
      <c r="E227" s="109"/>
      <c r="F227" s="114"/>
      <c r="G227" s="115"/>
      <c r="H227" s="116"/>
    </row>
    <row r="228" spans="5:8" ht="15.75">
      <c r="E228" s="109"/>
      <c r="F228" s="114"/>
      <c r="G228" s="115"/>
      <c r="H228" s="116"/>
    </row>
    <row r="229" spans="5:8" ht="15.75">
      <c r="E229" s="109"/>
      <c r="F229" s="114"/>
      <c r="G229" s="115"/>
      <c r="H229" s="116"/>
    </row>
    <row r="230" spans="5:8" ht="15.75">
      <c r="E230" s="109"/>
      <c r="F230" s="114"/>
      <c r="G230" s="115"/>
      <c r="H230" s="116"/>
    </row>
    <row r="231" spans="5:8" ht="15.75">
      <c r="E231" s="109"/>
      <c r="F231" s="114"/>
      <c r="G231" s="115"/>
      <c r="H231" s="116"/>
    </row>
    <row r="232" spans="5:8" ht="15.75">
      <c r="E232" s="109"/>
      <c r="F232" s="114"/>
      <c r="G232" s="115"/>
      <c r="H232" s="116"/>
    </row>
    <row r="233" spans="5:8" ht="15.75">
      <c r="E233" s="109"/>
      <c r="F233" s="114"/>
      <c r="G233" s="115"/>
      <c r="H233" s="116"/>
    </row>
    <row r="234" spans="5:8" ht="15.75">
      <c r="E234" s="109"/>
      <c r="F234" s="114"/>
      <c r="G234" s="115"/>
      <c r="H234" s="116"/>
    </row>
    <row r="235" spans="5:8" ht="15.75">
      <c r="E235" s="109"/>
      <c r="F235" s="114"/>
      <c r="G235" s="115"/>
      <c r="H235" s="116"/>
    </row>
    <row r="236" spans="5:8" ht="15.75">
      <c r="E236" s="109"/>
      <c r="F236" s="114"/>
      <c r="G236" s="115"/>
      <c r="H236" s="116"/>
    </row>
    <row r="237" spans="5:8" ht="15.75">
      <c r="E237" s="109"/>
      <c r="F237" s="114"/>
      <c r="G237" s="115"/>
      <c r="H237" s="116"/>
    </row>
    <row r="238" spans="5:8" ht="15.75">
      <c r="E238" s="109"/>
      <c r="F238" s="114"/>
      <c r="G238" s="115"/>
      <c r="H238" s="116"/>
    </row>
    <row r="239" spans="5:8" ht="15.75">
      <c r="E239" s="109"/>
      <c r="F239" s="114"/>
      <c r="G239" s="115"/>
      <c r="H239" s="116"/>
    </row>
    <row r="240" spans="5:8" ht="15.75">
      <c r="E240" s="109"/>
      <c r="F240" s="114"/>
      <c r="G240" s="115"/>
      <c r="H240" s="116"/>
    </row>
    <row r="241" spans="5:8" ht="15.75">
      <c r="E241" s="109"/>
      <c r="F241" s="114"/>
      <c r="G241" s="115"/>
      <c r="H241" s="116"/>
    </row>
    <row r="242" spans="5:8" ht="15.75">
      <c r="E242" s="109"/>
      <c r="F242" s="114"/>
      <c r="G242" s="115"/>
      <c r="H242" s="116"/>
    </row>
    <row r="243" spans="5:8" ht="15.75">
      <c r="E243" s="109"/>
      <c r="F243" s="114"/>
      <c r="G243" s="115"/>
      <c r="H243" s="116"/>
    </row>
    <row r="244" spans="5:8" ht="15.75">
      <c r="E244" s="109"/>
      <c r="F244" s="114"/>
      <c r="G244" s="115"/>
      <c r="H244" s="116"/>
    </row>
    <row r="245" spans="5:8" ht="15.75">
      <c r="E245" s="109"/>
      <c r="F245" s="114"/>
      <c r="G245" s="115"/>
      <c r="H245" s="116"/>
    </row>
    <row r="246" spans="5:8" ht="15.75">
      <c r="E246" s="109"/>
      <c r="F246" s="114"/>
      <c r="G246" s="115"/>
      <c r="H246" s="116"/>
    </row>
    <row r="247" spans="5:8" ht="15.75">
      <c r="E247" s="109"/>
      <c r="F247" s="114"/>
      <c r="G247" s="115"/>
      <c r="H247" s="116"/>
    </row>
    <row r="248" spans="5:8" ht="15.75">
      <c r="E248" s="109"/>
      <c r="F248" s="114"/>
      <c r="G248" s="115"/>
      <c r="H248" s="116"/>
    </row>
    <row r="249" spans="5:8" ht="15.75">
      <c r="E249" s="109"/>
      <c r="F249" s="114"/>
      <c r="G249" s="115"/>
      <c r="H249" s="116"/>
    </row>
    <row r="250" spans="5:8" ht="15.75">
      <c r="E250" s="109"/>
      <c r="F250" s="114"/>
      <c r="G250" s="115"/>
      <c r="H250" s="116"/>
    </row>
    <row r="251" spans="5:8" ht="15.75">
      <c r="E251" s="109"/>
      <c r="F251" s="114"/>
      <c r="G251" s="115"/>
      <c r="H251" s="116"/>
    </row>
    <row r="252" spans="5:8" ht="15.75">
      <c r="E252" s="109"/>
      <c r="F252" s="114"/>
      <c r="G252" s="115"/>
      <c r="H252" s="116"/>
    </row>
    <row r="253" spans="5:8" ht="15.75">
      <c r="E253" s="109"/>
      <c r="F253" s="114"/>
      <c r="G253" s="115"/>
      <c r="H253" s="116"/>
    </row>
    <row r="254" spans="5:8" ht="15.75">
      <c r="E254" s="109"/>
      <c r="F254" s="114"/>
      <c r="G254" s="115"/>
      <c r="H254" s="116"/>
    </row>
    <row r="255" spans="5:8" ht="15.75">
      <c r="E255" s="109"/>
      <c r="F255" s="114"/>
      <c r="G255" s="115"/>
      <c r="H255" s="116"/>
    </row>
    <row r="256" spans="5:8" ht="15.75">
      <c r="E256" s="109"/>
      <c r="F256" s="114"/>
      <c r="G256" s="115"/>
      <c r="H256" s="116"/>
    </row>
    <row r="257" spans="5:8" ht="15.75">
      <c r="E257" s="109"/>
      <c r="F257" s="114"/>
      <c r="G257" s="115"/>
      <c r="H257" s="116"/>
    </row>
    <row r="258" spans="5:8" ht="15.75">
      <c r="E258" s="109"/>
      <c r="F258" s="114"/>
      <c r="G258" s="115"/>
      <c r="H258" s="116"/>
    </row>
    <row r="259" spans="5:8" ht="15.75">
      <c r="E259" s="109"/>
      <c r="F259" s="114"/>
      <c r="G259" s="115"/>
      <c r="H259" s="116"/>
    </row>
    <row r="260" spans="5:8" ht="15.75">
      <c r="E260" s="109"/>
      <c r="F260" s="114"/>
      <c r="G260" s="115"/>
      <c r="H260" s="116"/>
    </row>
    <row r="261" spans="5:8" ht="15.75">
      <c r="E261" s="109"/>
      <c r="F261" s="114"/>
      <c r="G261" s="115"/>
      <c r="H261" s="116"/>
    </row>
    <row r="262" spans="5:8" ht="15.75">
      <c r="E262" s="109"/>
      <c r="F262" s="114"/>
      <c r="G262" s="115"/>
      <c r="H262" s="116"/>
    </row>
    <row r="263" spans="5:8" ht="15.75">
      <c r="E263" s="109"/>
      <c r="F263" s="114"/>
      <c r="G263" s="115"/>
      <c r="H263" s="116"/>
    </row>
    <row r="264" spans="5:8" ht="15.75">
      <c r="E264" s="109"/>
      <c r="F264" s="114"/>
      <c r="G264" s="115"/>
      <c r="H264" s="116"/>
    </row>
    <row r="265" spans="5:8" ht="15.75">
      <c r="E265" s="109"/>
      <c r="F265" s="114"/>
      <c r="G265" s="115"/>
      <c r="H265" s="116"/>
    </row>
    <row r="266" spans="5:8" ht="15.75">
      <c r="E266" s="109"/>
      <c r="F266" s="114"/>
      <c r="G266" s="115"/>
      <c r="H266" s="116"/>
    </row>
    <row r="267" spans="5:8" ht="15.75">
      <c r="E267" s="109"/>
      <c r="F267" s="114"/>
      <c r="G267" s="115"/>
      <c r="H267" s="116"/>
    </row>
    <row r="268" spans="5:8" ht="15.75">
      <c r="E268" s="109"/>
      <c r="F268" s="114"/>
      <c r="G268" s="115"/>
      <c r="H268" s="116"/>
    </row>
    <row r="269" spans="5:8" ht="15.75">
      <c r="E269" s="109"/>
      <c r="F269" s="114"/>
      <c r="G269" s="115"/>
      <c r="H269" s="116"/>
    </row>
    <row r="270" spans="5:8" ht="15.75">
      <c r="E270" s="109"/>
      <c r="F270" s="114"/>
      <c r="G270" s="115"/>
      <c r="H270" s="116"/>
    </row>
    <row r="271" spans="5:8" ht="15.75">
      <c r="E271" s="109"/>
      <c r="F271" s="114"/>
      <c r="G271" s="115"/>
      <c r="H271" s="116"/>
    </row>
    <row r="272" spans="5:8" ht="15.75">
      <c r="E272" s="109"/>
      <c r="F272" s="114"/>
      <c r="G272" s="115"/>
      <c r="H272" s="116"/>
    </row>
    <row r="273" spans="5:8" ht="15.75">
      <c r="E273" s="109"/>
      <c r="F273" s="114"/>
      <c r="G273" s="115"/>
      <c r="H273" s="116"/>
    </row>
    <row r="274" spans="5:8" ht="15.75">
      <c r="E274" s="109"/>
      <c r="F274" s="114"/>
      <c r="G274" s="115"/>
      <c r="H274" s="116"/>
    </row>
    <row r="275" spans="5:8" ht="15.75">
      <c r="E275" s="109"/>
      <c r="F275" s="114"/>
      <c r="G275" s="115"/>
      <c r="H275" s="116"/>
    </row>
    <row r="276" spans="5:8" ht="15.75">
      <c r="E276" s="109"/>
      <c r="F276" s="114"/>
      <c r="G276" s="115"/>
      <c r="H276" s="116"/>
    </row>
    <row r="277" spans="5:8" ht="15.75">
      <c r="E277" s="109"/>
      <c r="F277" s="114"/>
      <c r="G277" s="115"/>
      <c r="H277" s="116"/>
    </row>
    <row r="278" spans="5:8" ht="15.75">
      <c r="E278" s="109"/>
      <c r="F278" s="114"/>
      <c r="G278" s="115"/>
      <c r="H278" s="116"/>
    </row>
    <row r="279" spans="5:8" ht="15.75">
      <c r="E279" s="109"/>
      <c r="F279" s="114"/>
      <c r="G279" s="115"/>
      <c r="H279" s="116"/>
    </row>
    <row r="280" spans="5:8" ht="15.75">
      <c r="E280" s="109"/>
      <c r="F280" s="114"/>
      <c r="G280" s="115"/>
      <c r="H280" s="116"/>
    </row>
    <row r="281" spans="5:8" ht="15.75">
      <c r="E281" s="109"/>
      <c r="F281" s="114"/>
      <c r="G281" s="115"/>
      <c r="H281" s="116"/>
    </row>
    <row r="282" spans="5:8" ht="15.75">
      <c r="E282" s="109"/>
      <c r="F282" s="114"/>
      <c r="G282" s="115"/>
      <c r="H282" s="116"/>
    </row>
    <row r="283" spans="5:8" ht="15.75">
      <c r="E283" s="109"/>
      <c r="F283" s="114"/>
      <c r="G283" s="115"/>
      <c r="H283" s="116"/>
    </row>
    <row r="284" spans="5:8" ht="15.75">
      <c r="E284" s="109"/>
      <c r="F284" s="114"/>
      <c r="G284" s="115"/>
      <c r="H284" s="116"/>
    </row>
    <row r="285" spans="5:8" ht="15.75">
      <c r="E285" s="109"/>
      <c r="F285" s="114"/>
      <c r="G285" s="115"/>
      <c r="H285" s="116"/>
    </row>
    <row r="286" spans="5:8" ht="15.75">
      <c r="E286" s="109"/>
      <c r="F286" s="114"/>
      <c r="G286" s="115"/>
      <c r="H286" s="116"/>
    </row>
    <row r="287" spans="5:8" ht="15.75">
      <c r="E287" s="109"/>
      <c r="F287" s="114"/>
      <c r="G287" s="115"/>
      <c r="H287" s="116"/>
    </row>
    <row r="288" spans="5:8" ht="15.75">
      <c r="E288" s="109"/>
      <c r="F288" s="114"/>
      <c r="G288" s="115"/>
      <c r="H288" s="116"/>
    </row>
    <row r="289" spans="5:8" ht="15.75">
      <c r="E289" s="109"/>
      <c r="F289" s="114"/>
      <c r="G289" s="115"/>
      <c r="H289" s="116"/>
    </row>
    <row r="290" spans="5:8" ht="15.75">
      <c r="E290" s="109"/>
      <c r="F290" s="114"/>
      <c r="G290" s="115"/>
      <c r="H290" s="116"/>
    </row>
    <row r="291" spans="5:8" ht="15.75">
      <c r="E291" s="109"/>
      <c r="F291" s="114"/>
      <c r="G291" s="115"/>
      <c r="H291" s="116"/>
    </row>
    <row r="292" spans="5:8" ht="15.75">
      <c r="E292" s="109"/>
      <c r="F292" s="114"/>
      <c r="G292" s="115"/>
      <c r="H292" s="116"/>
    </row>
    <row r="293" spans="5:8" ht="15.75">
      <c r="E293" s="109"/>
      <c r="F293" s="114"/>
      <c r="G293" s="115"/>
      <c r="H293" s="116"/>
    </row>
    <row r="294" spans="5:8" ht="15.75">
      <c r="E294" s="109"/>
      <c r="F294" s="114"/>
      <c r="G294" s="115"/>
      <c r="H294" s="116"/>
    </row>
    <row r="295" spans="5:8" ht="15.75">
      <c r="E295" s="109"/>
      <c r="F295" s="114"/>
      <c r="G295" s="115"/>
      <c r="H295" s="116"/>
    </row>
    <row r="296" spans="5:8" ht="15.75">
      <c r="E296" s="109"/>
      <c r="F296" s="114"/>
      <c r="G296" s="115"/>
      <c r="H296" s="116"/>
    </row>
    <row r="297" spans="5:8" ht="15.75">
      <c r="E297" s="109"/>
      <c r="F297" s="114"/>
      <c r="G297" s="115"/>
      <c r="H297" s="116"/>
    </row>
    <row r="298" spans="5:8" ht="15.75">
      <c r="E298" s="109"/>
      <c r="F298" s="114"/>
      <c r="G298" s="115"/>
      <c r="H298" s="116"/>
    </row>
    <row r="299" spans="5:8" ht="15.75">
      <c r="E299" s="109"/>
      <c r="F299" s="114"/>
      <c r="G299" s="115"/>
      <c r="H299" s="116"/>
    </row>
    <row r="300" spans="5:8" ht="15.75">
      <c r="E300" s="109"/>
      <c r="F300" s="114"/>
      <c r="G300" s="115"/>
      <c r="H300" s="116"/>
    </row>
    <row r="301" spans="5:8" ht="15.75">
      <c r="E301" s="109"/>
      <c r="F301" s="114"/>
      <c r="G301" s="115"/>
      <c r="H301" s="116"/>
    </row>
    <row r="302" spans="5:8" ht="15.75">
      <c r="E302" s="109"/>
      <c r="F302" s="114"/>
      <c r="G302" s="115"/>
      <c r="H302" s="116"/>
    </row>
    <row r="303" spans="5:8" ht="15.75">
      <c r="E303" s="109"/>
      <c r="F303" s="114"/>
      <c r="G303" s="115"/>
      <c r="H303" s="116"/>
    </row>
    <row r="304" spans="5:8" ht="15.75">
      <c r="E304" s="109"/>
      <c r="F304" s="114"/>
      <c r="G304" s="115"/>
      <c r="H304" s="116"/>
    </row>
    <row r="305" spans="5:8" ht="15.75">
      <c r="E305" s="109"/>
      <c r="F305" s="114"/>
      <c r="G305" s="115"/>
      <c r="H305" s="116"/>
    </row>
    <row r="306" spans="5:8" ht="15.75">
      <c r="E306" s="109"/>
      <c r="F306" s="114"/>
      <c r="G306" s="115"/>
      <c r="H306" s="116"/>
    </row>
    <row r="307" spans="5:8" ht="15.75">
      <c r="E307" s="109"/>
      <c r="F307" s="114"/>
      <c r="G307" s="115"/>
      <c r="H307" s="116"/>
    </row>
    <row r="308" spans="5:8" ht="15.75">
      <c r="E308" s="109"/>
      <c r="F308" s="114"/>
      <c r="G308" s="115"/>
      <c r="H308" s="116"/>
    </row>
    <row r="309" spans="5:8" ht="15.75">
      <c r="E309" s="109"/>
      <c r="F309" s="114"/>
      <c r="G309" s="115"/>
      <c r="H309" s="116"/>
    </row>
    <row r="310" spans="5:8" ht="15.75">
      <c r="E310" s="109"/>
      <c r="F310" s="114"/>
      <c r="G310" s="115"/>
      <c r="H310" s="116"/>
    </row>
    <row r="311" spans="5:8" ht="15.75">
      <c r="E311" s="109"/>
      <c r="F311" s="114"/>
      <c r="G311" s="115"/>
      <c r="H311" s="116"/>
    </row>
    <row r="312" spans="5:8" ht="15.75">
      <c r="E312" s="109"/>
      <c r="F312" s="114"/>
      <c r="G312" s="115"/>
      <c r="H312" s="116"/>
    </row>
    <row r="313" spans="5:8" ht="15.75">
      <c r="E313" s="109"/>
      <c r="F313" s="114"/>
      <c r="G313" s="115"/>
      <c r="H313" s="116"/>
    </row>
    <row r="314" spans="5:8" ht="15.75">
      <c r="E314" s="109"/>
      <c r="F314" s="114"/>
      <c r="G314" s="115"/>
      <c r="H314" s="116"/>
    </row>
    <row r="315" spans="5:8" ht="15.75">
      <c r="E315" s="109"/>
      <c r="F315" s="114"/>
      <c r="G315" s="115"/>
      <c r="H315" s="116"/>
    </row>
    <row r="316" spans="5:8" ht="15.75">
      <c r="E316" s="109"/>
      <c r="F316" s="114"/>
      <c r="G316" s="115"/>
      <c r="H316" s="116"/>
    </row>
    <row r="317" spans="5:8" ht="15.75">
      <c r="E317" s="109"/>
      <c r="F317" s="114"/>
      <c r="G317" s="115"/>
      <c r="H317" s="116"/>
    </row>
    <row r="318" spans="5:8" ht="15.75">
      <c r="E318" s="109"/>
      <c r="F318" s="114"/>
      <c r="G318" s="115"/>
      <c r="H318" s="116"/>
    </row>
    <row r="319" spans="5:8" ht="15.75">
      <c r="E319" s="109"/>
      <c r="F319" s="114"/>
      <c r="G319" s="115"/>
      <c r="H319" s="116"/>
    </row>
    <row r="320" spans="5:8" ht="15.75">
      <c r="E320" s="109"/>
      <c r="F320" s="114"/>
      <c r="G320" s="115"/>
      <c r="H320" s="116"/>
    </row>
    <row r="321" spans="5:8" ht="15.75">
      <c r="E321" s="109"/>
      <c r="F321" s="114"/>
      <c r="G321" s="115"/>
      <c r="H321" s="116"/>
    </row>
    <row r="322" spans="5:8" ht="15.75">
      <c r="E322" s="109"/>
      <c r="F322" s="114"/>
      <c r="G322" s="115"/>
      <c r="H322" s="116"/>
    </row>
    <row r="323" spans="5:8" ht="15.75">
      <c r="E323" s="109"/>
      <c r="F323" s="114"/>
      <c r="G323" s="115"/>
      <c r="H323" s="116"/>
    </row>
    <row r="324" spans="5:8" ht="15.75">
      <c r="E324" s="109"/>
      <c r="F324" s="114"/>
      <c r="G324" s="115"/>
      <c r="H324" s="116"/>
    </row>
    <row r="325" spans="5:8" ht="15.75">
      <c r="E325" s="109"/>
      <c r="F325" s="114"/>
      <c r="G325" s="115"/>
      <c r="H325" s="116"/>
    </row>
    <row r="326" spans="5:8" ht="15.75">
      <c r="E326" s="109"/>
      <c r="F326" s="114"/>
      <c r="G326" s="115"/>
      <c r="H326" s="116"/>
    </row>
    <row r="327" spans="5:8" ht="15.75">
      <c r="E327" s="109"/>
      <c r="F327" s="114"/>
      <c r="G327" s="115"/>
      <c r="H327" s="116"/>
    </row>
    <row r="328" spans="5:8" ht="15.75">
      <c r="E328" s="109"/>
      <c r="F328" s="114"/>
      <c r="G328" s="115"/>
      <c r="H328" s="116"/>
    </row>
    <row r="329" spans="5:8" ht="15.75">
      <c r="E329" s="109"/>
      <c r="F329" s="114"/>
      <c r="G329" s="115"/>
      <c r="H329" s="116"/>
    </row>
    <row r="330" spans="5:8" ht="15.75">
      <c r="E330" s="109"/>
      <c r="F330" s="114"/>
      <c r="G330" s="115"/>
      <c r="H330" s="116"/>
    </row>
    <row r="331" spans="5:8" ht="15.75">
      <c r="E331" s="109"/>
      <c r="F331" s="114"/>
      <c r="G331" s="115"/>
      <c r="H331" s="116"/>
    </row>
    <row r="332" spans="5:8" ht="15.75">
      <c r="E332" s="109"/>
      <c r="F332" s="114"/>
      <c r="G332" s="115"/>
      <c r="H332" s="116"/>
    </row>
    <row r="333" spans="5:8" ht="15.75">
      <c r="E333" s="109"/>
      <c r="F333" s="114"/>
      <c r="G333" s="115"/>
      <c r="H333" s="116"/>
    </row>
    <row r="334" spans="5:8" ht="15.75">
      <c r="E334" s="109"/>
      <c r="F334" s="114"/>
      <c r="G334" s="115"/>
      <c r="H334" s="116"/>
    </row>
    <row r="335" spans="5:8" ht="15.75">
      <c r="E335" s="109"/>
      <c r="F335" s="114"/>
      <c r="G335" s="115"/>
      <c r="H335" s="116"/>
    </row>
    <row r="336" spans="5:8" ht="15.75">
      <c r="E336" s="109"/>
      <c r="F336" s="114"/>
      <c r="G336" s="115"/>
      <c r="H336" s="116"/>
    </row>
    <row r="337" spans="5:8" ht="15.75">
      <c r="E337" s="109"/>
      <c r="F337" s="114"/>
      <c r="G337" s="115"/>
      <c r="H337" s="116"/>
    </row>
    <row r="338" spans="5:8" ht="15.75">
      <c r="E338" s="109"/>
      <c r="F338" s="114"/>
      <c r="G338" s="115"/>
      <c r="H338" s="116"/>
    </row>
    <row r="339" spans="5:8" ht="15.75">
      <c r="E339" s="109"/>
      <c r="F339" s="114"/>
      <c r="G339" s="115"/>
      <c r="H339" s="116"/>
    </row>
    <row r="340" spans="5:8" ht="15.75">
      <c r="E340" s="109"/>
      <c r="F340" s="114"/>
      <c r="G340" s="115"/>
      <c r="H340" s="116"/>
    </row>
    <row r="341" spans="5:8" ht="15.75">
      <c r="E341" s="109"/>
      <c r="F341" s="114"/>
      <c r="G341" s="115"/>
      <c r="H341" s="116"/>
    </row>
    <row r="342" spans="5:8" ht="15.75">
      <c r="E342" s="109"/>
      <c r="F342" s="114"/>
      <c r="G342" s="115"/>
      <c r="H342" s="116"/>
    </row>
    <row r="343" spans="5:8" ht="15.75">
      <c r="E343" s="109"/>
      <c r="F343" s="114"/>
      <c r="G343" s="115"/>
      <c r="H343" s="116"/>
    </row>
    <row r="344" spans="5:8" ht="15.75">
      <c r="E344" s="109"/>
      <c r="F344" s="114"/>
      <c r="G344" s="115"/>
      <c r="H344" s="116"/>
    </row>
    <row r="345" spans="5:8" ht="15.75">
      <c r="E345" s="109"/>
      <c r="F345" s="114"/>
      <c r="G345" s="115"/>
      <c r="H345" s="116"/>
    </row>
    <row r="346" spans="5:8" ht="15.75">
      <c r="E346" s="109"/>
      <c r="F346" s="114"/>
      <c r="G346" s="115"/>
      <c r="H346" s="116"/>
    </row>
    <row r="347" spans="5:8" ht="15.75">
      <c r="E347" s="109"/>
      <c r="F347" s="114"/>
      <c r="G347" s="115"/>
      <c r="H347" s="116"/>
    </row>
    <row r="348" spans="5:8" ht="15.75">
      <c r="E348" s="109"/>
      <c r="F348" s="114"/>
      <c r="G348" s="115"/>
      <c r="H348" s="116"/>
    </row>
    <row r="349" spans="5:8" ht="15.75">
      <c r="E349" s="109"/>
      <c r="F349" s="114"/>
      <c r="G349" s="115"/>
      <c r="H349" s="116"/>
    </row>
    <row r="350" spans="5:8" ht="15.75">
      <c r="E350" s="109"/>
      <c r="F350" s="114"/>
      <c r="G350" s="115"/>
      <c r="H350" s="116"/>
    </row>
    <row r="351" spans="5:8" ht="15.75">
      <c r="E351" s="109"/>
      <c r="F351" s="114"/>
      <c r="G351" s="115"/>
      <c r="H351" s="116"/>
    </row>
    <row r="352" spans="5:8" ht="15.75">
      <c r="E352" s="109"/>
      <c r="F352" s="114"/>
      <c r="G352" s="115"/>
      <c r="H352" s="116"/>
    </row>
    <row r="353" spans="5:8" ht="15.75">
      <c r="E353" s="109"/>
      <c r="F353" s="114"/>
      <c r="G353" s="115"/>
      <c r="H353" s="116"/>
    </row>
    <row r="354" spans="5:8" ht="15.75">
      <c r="E354" s="109"/>
      <c r="F354" s="114"/>
      <c r="G354" s="115"/>
      <c r="H354" s="116"/>
    </row>
    <row r="355" spans="5:8" ht="15.75">
      <c r="E355" s="109"/>
      <c r="F355" s="114"/>
      <c r="G355" s="115"/>
      <c r="H355" s="116"/>
    </row>
    <row r="356" spans="5:8" ht="15.75">
      <c r="E356" s="109"/>
      <c r="F356" s="114"/>
      <c r="G356" s="115"/>
      <c r="H356" s="116"/>
    </row>
    <row r="357" spans="5:8" ht="15.75">
      <c r="E357" s="109"/>
      <c r="F357" s="114"/>
      <c r="G357" s="115"/>
      <c r="H357" s="116"/>
    </row>
    <row r="358" spans="5:8" ht="15.75">
      <c r="E358" s="109"/>
      <c r="F358" s="114"/>
      <c r="G358" s="115"/>
      <c r="H358" s="116"/>
    </row>
    <row r="359" spans="5:8" ht="15.75">
      <c r="E359" s="109"/>
      <c r="F359" s="114"/>
      <c r="G359" s="115"/>
      <c r="H359" s="116"/>
    </row>
    <row r="360" spans="5:8" ht="15.75">
      <c r="E360" s="109"/>
      <c r="F360" s="114"/>
      <c r="G360" s="115"/>
      <c r="H360" s="116"/>
    </row>
    <row r="361" spans="5:8" ht="15.75">
      <c r="E361" s="109"/>
      <c r="F361" s="114"/>
      <c r="G361" s="115"/>
      <c r="H361" s="116"/>
    </row>
    <row r="362" spans="5:8" ht="15.75">
      <c r="E362" s="109"/>
      <c r="F362" s="114"/>
      <c r="G362" s="115"/>
      <c r="H362" s="116"/>
    </row>
    <row r="363" spans="5:8" ht="15.75">
      <c r="E363" s="109"/>
      <c r="F363" s="114"/>
      <c r="G363" s="115"/>
      <c r="H363" s="116"/>
    </row>
    <row r="364" spans="5:8" ht="15.75">
      <c r="E364" s="109"/>
      <c r="F364" s="114"/>
      <c r="G364" s="115"/>
      <c r="H364" s="116"/>
    </row>
    <row r="365" spans="5:8" ht="15.75">
      <c r="E365" s="109"/>
      <c r="F365" s="114"/>
      <c r="G365" s="115"/>
      <c r="H365" s="116"/>
    </row>
    <row r="366" spans="5:8" ht="15.75">
      <c r="E366" s="109"/>
      <c r="F366" s="114"/>
      <c r="G366" s="115"/>
      <c r="H366" s="116"/>
    </row>
    <row r="367" spans="5:8" ht="15.75">
      <c r="E367" s="109"/>
      <c r="F367" s="114"/>
      <c r="G367" s="115"/>
      <c r="H367" s="116"/>
    </row>
    <row r="368" spans="5:8" ht="15.75">
      <c r="E368" s="109"/>
      <c r="F368" s="114"/>
      <c r="G368" s="115"/>
      <c r="H368" s="116"/>
    </row>
    <row r="369" spans="5:8" ht="15.75">
      <c r="E369" s="109"/>
      <c r="F369" s="114"/>
      <c r="G369" s="115"/>
      <c r="H369" s="116"/>
    </row>
    <row r="370" spans="5:8" ht="15.75">
      <c r="E370" s="109"/>
      <c r="F370" s="114"/>
      <c r="G370" s="115"/>
      <c r="H370" s="116"/>
    </row>
    <row r="371" spans="5:8" ht="15.75">
      <c r="E371" s="109"/>
      <c r="F371" s="114"/>
      <c r="G371" s="115"/>
      <c r="H371" s="116"/>
    </row>
    <row r="372" spans="5:8" ht="15.75">
      <c r="E372" s="109"/>
      <c r="F372" s="114"/>
      <c r="G372" s="115"/>
      <c r="H372" s="116"/>
    </row>
    <row r="373" spans="5:8" ht="15.75">
      <c r="E373" s="109"/>
      <c r="F373" s="114"/>
      <c r="G373" s="115"/>
      <c r="H373" s="116"/>
    </row>
    <row r="374" spans="5:8" ht="15.75">
      <c r="E374" s="109"/>
      <c r="F374" s="114"/>
      <c r="G374" s="115"/>
      <c r="H374" s="116"/>
    </row>
    <row r="375" spans="5:8" ht="15.75">
      <c r="E375" s="109"/>
      <c r="F375" s="114"/>
      <c r="G375" s="115"/>
      <c r="H375" s="116"/>
    </row>
    <row r="376" spans="5:8" ht="15.75">
      <c r="E376" s="109"/>
      <c r="F376" s="114"/>
      <c r="G376" s="115"/>
      <c r="H376" s="116"/>
    </row>
    <row r="377" spans="5:8" ht="15.75">
      <c r="E377" s="109"/>
      <c r="F377" s="114"/>
      <c r="G377" s="115"/>
      <c r="H377" s="116"/>
    </row>
    <row r="378" spans="5:8" ht="15.75">
      <c r="E378" s="109"/>
      <c r="F378" s="114"/>
      <c r="G378" s="115"/>
      <c r="H378" s="116"/>
    </row>
    <row r="379" spans="5:8" ht="15.75">
      <c r="E379" s="109"/>
      <c r="F379" s="114"/>
      <c r="G379" s="115"/>
      <c r="H379" s="116"/>
    </row>
    <row r="380" spans="5:8" ht="15.75">
      <c r="E380" s="109"/>
      <c r="F380" s="114"/>
      <c r="G380" s="115"/>
      <c r="H380" s="116"/>
    </row>
    <row r="381" spans="5:8" ht="15.75">
      <c r="E381" s="109"/>
      <c r="F381" s="114"/>
      <c r="G381" s="115"/>
      <c r="H381" s="116"/>
    </row>
    <row r="382" spans="5:8" ht="15.75">
      <c r="E382" s="109"/>
      <c r="F382" s="114"/>
      <c r="G382" s="115"/>
      <c r="H382" s="116"/>
    </row>
    <row r="383" spans="5:8" ht="15.75">
      <c r="E383" s="109"/>
      <c r="F383" s="114"/>
      <c r="G383" s="115"/>
      <c r="H383" s="116"/>
    </row>
    <row r="384" spans="5:8" ht="15.75">
      <c r="E384" s="109"/>
      <c r="F384" s="114"/>
      <c r="G384" s="115"/>
      <c r="H384" s="116"/>
    </row>
    <row r="385" spans="5:8" ht="15.75">
      <c r="E385" s="109"/>
      <c r="F385" s="114"/>
      <c r="G385" s="115"/>
      <c r="H385" s="116"/>
    </row>
    <row r="386" spans="5:8" ht="15.75">
      <c r="E386" s="109"/>
      <c r="F386" s="114"/>
      <c r="G386" s="115"/>
      <c r="H386" s="116"/>
    </row>
    <row r="387" spans="5:8" ht="15.75">
      <c r="E387" s="109"/>
      <c r="F387" s="114"/>
      <c r="G387" s="115"/>
      <c r="H387" s="116"/>
    </row>
    <row r="388" spans="5:8" ht="15.75">
      <c r="E388" s="109"/>
      <c r="F388" s="114"/>
      <c r="G388" s="115"/>
      <c r="H388" s="116"/>
    </row>
    <row r="389" spans="5:8" ht="15.75">
      <c r="E389" s="109"/>
      <c r="F389" s="114"/>
      <c r="G389" s="115"/>
      <c r="H389" s="116"/>
    </row>
    <row r="390" spans="5:8" ht="15.75">
      <c r="E390" s="109"/>
      <c r="F390" s="114"/>
      <c r="G390" s="115"/>
      <c r="H390" s="116"/>
    </row>
    <row r="391" spans="5:8" ht="15.75">
      <c r="E391" s="109"/>
      <c r="F391" s="114"/>
      <c r="G391" s="115"/>
      <c r="H391" s="116"/>
    </row>
    <row r="392" spans="5:8" ht="15.75">
      <c r="E392" s="109"/>
      <c r="F392" s="114"/>
      <c r="G392" s="115"/>
      <c r="H392" s="116"/>
    </row>
    <row r="393" spans="5:8" ht="15.75">
      <c r="E393" s="109"/>
      <c r="F393" s="114"/>
      <c r="G393" s="115"/>
      <c r="H393" s="116"/>
    </row>
    <row r="394" spans="5:8" ht="15.75">
      <c r="E394" s="109"/>
      <c r="F394" s="114"/>
      <c r="G394" s="115"/>
      <c r="H394" s="116"/>
    </row>
    <row r="395" spans="5:8" ht="15.75">
      <c r="E395" s="109"/>
      <c r="F395" s="114"/>
      <c r="G395" s="115"/>
      <c r="H395" s="116"/>
    </row>
    <row r="396" spans="5:8" ht="15.75">
      <c r="E396" s="109"/>
      <c r="F396" s="114"/>
      <c r="G396" s="115"/>
      <c r="H396" s="116"/>
    </row>
    <row r="397" spans="5:8" ht="15.75">
      <c r="E397" s="109"/>
      <c r="F397" s="114"/>
      <c r="G397" s="115"/>
      <c r="H397" s="116"/>
    </row>
    <row r="398" spans="5:8" ht="15.75">
      <c r="E398" s="109"/>
      <c r="F398" s="114"/>
      <c r="G398" s="115"/>
      <c r="H398" s="116"/>
    </row>
    <row r="399" spans="5:8" ht="15.75">
      <c r="E399" s="109"/>
      <c r="F399" s="114"/>
      <c r="G399" s="115"/>
      <c r="H399" s="116"/>
    </row>
    <row r="400" spans="5:8" ht="15.75">
      <c r="E400" s="109"/>
      <c r="F400" s="114"/>
      <c r="G400" s="115"/>
      <c r="H400" s="116"/>
    </row>
    <row r="401" spans="5:8" ht="15.75">
      <c r="E401" s="109"/>
      <c r="F401" s="114"/>
      <c r="G401" s="115"/>
      <c r="H401" s="116"/>
    </row>
    <row r="402" spans="5:8" ht="15.75">
      <c r="E402" s="109"/>
      <c r="F402" s="114"/>
      <c r="G402" s="115"/>
      <c r="H402" s="116"/>
    </row>
    <row r="403" spans="5:8" ht="15.75">
      <c r="E403" s="109"/>
      <c r="F403" s="114"/>
      <c r="G403" s="115"/>
      <c r="H403" s="116"/>
    </row>
    <row r="404" spans="5:8" ht="15.75">
      <c r="E404" s="109"/>
      <c r="F404" s="114"/>
      <c r="G404" s="115"/>
      <c r="H404" s="116"/>
    </row>
    <row r="405" spans="5:8" ht="15.75">
      <c r="E405" s="109"/>
      <c r="F405" s="114"/>
      <c r="G405" s="115"/>
      <c r="H405" s="116"/>
    </row>
    <row r="406" spans="5:8" ht="15.75">
      <c r="E406" s="109"/>
      <c r="F406" s="114"/>
      <c r="G406" s="115"/>
      <c r="H406" s="116"/>
    </row>
    <row r="407" spans="5:8" ht="15.75">
      <c r="E407" s="109"/>
      <c r="F407" s="114"/>
      <c r="G407" s="115"/>
      <c r="H407" s="116"/>
    </row>
    <row r="408" spans="5:8" ht="15.75">
      <c r="E408" s="109"/>
      <c r="F408" s="114"/>
      <c r="G408" s="115"/>
      <c r="H408" s="116"/>
    </row>
    <row r="409" spans="5:8" ht="15.75">
      <c r="E409" s="109"/>
      <c r="F409" s="114"/>
      <c r="G409" s="115"/>
      <c r="H409" s="116"/>
    </row>
    <row r="410" spans="5:8" ht="15.75">
      <c r="E410" s="109"/>
      <c r="F410" s="114"/>
      <c r="G410" s="115"/>
      <c r="H410" s="116"/>
    </row>
    <row r="411" spans="5:8" ht="15.75">
      <c r="E411" s="109"/>
      <c r="F411" s="114"/>
      <c r="G411" s="115"/>
      <c r="H411" s="116"/>
    </row>
    <row r="412" spans="5:8" ht="15.75">
      <c r="E412" s="109"/>
      <c r="F412" s="114"/>
      <c r="G412" s="115"/>
      <c r="H412" s="116"/>
    </row>
    <row r="413" spans="5:8" ht="15.75">
      <c r="E413" s="109"/>
      <c r="F413" s="114"/>
      <c r="G413" s="115"/>
      <c r="H413" s="116"/>
    </row>
    <row r="414" spans="5:8" ht="15.75">
      <c r="E414" s="109"/>
      <c r="F414" s="114"/>
      <c r="G414" s="115"/>
      <c r="H414" s="116"/>
    </row>
    <row r="415" spans="5:8" ht="15.75">
      <c r="E415" s="109"/>
      <c r="F415" s="114"/>
      <c r="G415" s="115"/>
      <c r="H415" s="116"/>
    </row>
    <row r="416" spans="5:8" ht="15.75">
      <c r="E416" s="109"/>
      <c r="F416" s="114"/>
      <c r="G416" s="115"/>
      <c r="H416" s="116"/>
    </row>
    <row r="417" spans="5:8" ht="15.75">
      <c r="E417" s="109"/>
      <c r="F417" s="114"/>
      <c r="G417" s="115"/>
      <c r="H417" s="116"/>
    </row>
    <row r="418" spans="5:8" ht="15.75">
      <c r="E418" s="109"/>
      <c r="F418" s="114"/>
      <c r="G418" s="115"/>
      <c r="H418" s="116"/>
    </row>
    <row r="419" spans="5:8" ht="15.75">
      <c r="E419" s="109"/>
      <c r="F419" s="114"/>
      <c r="G419" s="115"/>
      <c r="H419" s="116"/>
    </row>
    <row r="420" spans="5:8" ht="15.75">
      <c r="E420" s="109"/>
      <c r="F420" s="114"/>
      <c r="G420" s="115"/>
      <c r="H420" s="116"/>
    </row>
    <row r="421" spans="5:8" ht="15.75">
      <c r="E421" s="109"/>
      <c r="F421" s="114"/>
      <c r="G421" s="115"/>
      <c r="H421" s="116"/>
    </row>
    <row r="422" spans="5:8" ht="15.75">
      <c r="E422" s="109"/>
      <c r="F422" s="114"/>
      <c r="G422" s="115"/>
      <c r="H422" s="116"/>
    </row>
    <row r="423" spans="5:8" ht="15.75">
      <c r="E423" s="109"/>
      <c r="F423" s="114"/>
      <c r="G423" s="115"/>
      <c r="H423" s="116"/>
    </row>
    <row r="424" spans="5:8" ht="15.75">
      <c r="E424" s="109"/>
      <c r="F424" s="114"/>
      <c r="G424" s="115"/>
      <c r="H424" s="116"/>
    </row>
    <row r="425" spans="5:8" ht="15.75">
      <c r="E425" s="109"/>
      <c r="F425" s="114"/>
      <c r="G425" s="115"/>
      <c r="H425" s="116"/>
    </row>
    <row r="426" spans="5:8" ht="15.75">
      <c r="E426" s="109"/>
      <c r="F426" s="114"/>
      <c r="G426" s="115"/>
      <c r="H426" s="116"/>
    </row>
    <row r="427" spans="5:8" ht="15.75">
      <c r="E427" s="109"/>
      <c r="F427" s="114"/>
      <c r="G427" s="115"/>
      <c r="H427" s="116"/>
    </row>
    <row r="428" spans="5:8" ht="15.75">
      <c r="E428" s="109"/>
      <c r="F428" s="114"/>
      <c r="G428" s="115"/>
      <c r="H428" s="116"/>
    </row>
    <row r="429" spans="5:8" ht="15.75">
      <c r="E429" s="109"/>
      <c r="F429" s="114"/>
      <c r="G429" s="115"/>
      <c r="H429" s="116"/>
    </row>
    <row r="430" spans="5:8" ht="15.75">
      <c r="E430" s="109"/>
      <c r="F430" s="114"/>
      <c r="G430" s="115"/>
      <c r="H430" s="116"/>
    </row>
    <row r="431" spans="5:8" ht="15.75">
      <c r="E431" s="109"/>
      <c r="F431" s="114"/>
      <c r="G431" s="115"/>
      <c r="H431" s="116"/>
    </row>
    <row r="432" spans="5:8" ht="15.75">
      <c r="E432" s="109"/>
      <c r="F432" s="114"/>
      <c r="G432" s="115"/>
      <c r="H432" s="116"/>
    </row>
    <row r="433" spans="5:8" ht="15.75">
      <c r="E433" s="109"/>
      <c r="F433" s="114"/>
      <c r="G433" s="115"/>
      <c r="H433" s="116"/>
    </row>
    <row r="434" spans="5:8" ht="15.75">
      <c r="E434" s="109"/>
      <c r="F434" s="114"/>
      <c r="G434" s="115"/>
      <c r="H434" s="116"/>
    </row>
    <row r="435" spans="5:8" ht="15.75">
      <c r="E435" s="109"/>
      <c r="F435" s="114"/>
      <c r="G435" s="115"/>
      <c r="H435" s="116"/>
    </row>
    <row r="436" spans="5:8" ht="15.75">
      <c r="E436" s="109"/>
      <c r="F436" s="114"/>
      <c r="G436" s="115"/>
      <c r="H436" s="116"/>
    </row>
    <row r="437" spans="5:8" ht="15.75">
      <c r="E437" s="109"/>
      <c r="F437" s="114"/>
      <c r="G437" s="115"/>
      <c r="H437" s="116"/>
    </row>
    <row r="438" spans="5:8" ht="15.75">
      <c r="E438" s="109"/>
      <c r="F438" s="114"/>
      <c r="G438" s="115"/>
      <c r="H438" s="116"/>
    </row>
    <row r="439" spans="5:8" ht="15.75">
      <c r="E439" s="109"/>
      <c r="F439" s="114"/>
      <c r="G439" s="115"/>
      <c r="H439" s="116"/>
    </row>
    <row r="440" spans="5:8" ht="15.75">
      <c r="E440" s="109"/>
      <c r="F440" s="114"/>
      <c r="G440" s="115"/>
      <c r="H440" s="116"/>
    </row>
    <row r="441" spans="5:8" ht="15.75">
      <c r="E441" s="109"/>
      <c r="F441" s="114"/>
      <c r="G441" s="115"/>
      <c r="H441" s="116"/>
    </row>
    <row r="442" spans="5:8" ht="15.75">
      <c r="E442" s="109"/>
      <c r="F442" s="114"/>
      <c r="G442" s="115"/>
      <c r="H442" s="116"/>
    </row>
    <row r="443" spans="5:8" ht="15.75">
      <c r="E443" s="109"/>
      <c r="F443" s="114"/>
      <c r="G443" s="115"/>
      <c r="H443" s="116"/>
    </row>
    <row r="444" spans="5:8" ht="15.75">
      <c r="E444" s="109"/>
      <c r="F444" s="114"/>
      <c r="G444" s="115"/>
      <c r="H444" s="116"/>
    </row>
    <row r="445" spans="5:8" ht="15.75">
      <c r="E445" s="109"/>
      <c r="F445" s="114"/>
      <c r="G445" s="115"/>
      <c r="H445" s="116"/>
    </row>
    <row r="446" spans="5:8" ht="15.75">
      <c r="E446" s="109"/>
      <c r="F446" s="114"/>
      <c r="G446" s="115"/>
      <c r="H446" s="116"/>
    </row>
    <row r="447" spans="5:8" ht="15.75">
      <c r="E447" s="109"/>
      <c r="F447" s="114"/>
      <c r="G447" s="115"/>
      <c r="H447" s="116"/>
    </row>
    <row r="448" spans="5:8" ht="15.75">
      <c r="E448" s="109"/>
      <c r="F448" s="114"/>
      <c r="G448" s="115"/>
      <c r="H448" s="116"/>
    </row>
    <row r="449" spans="5:8" ht="15.75">
      <c r="E449" s="109"/>
      <c r="F449" s="114"/>
      <c r="G449" s="115"/>
      <c r="H449" s="116"/>
    </row>
    <row r="450" spans="5:8" ht="15.75">
      <c r="E450" s="109"/>
      <c r="F450" s="114"/>
      <c r="G450" s="115"/>
      <c r="H450" s="116"/>
    </row>
    <row r="451" spans="5:8" ht="15.75">
      <c r="E451" s="109"/>
      <c r="F451" s="114"/>
      <c r="G451" s="115"/>
      <c r="H451" s="116"/>
    </row>
    <row r="452" spans="5:8" ht="15.75">
      <c r="E452" s="109"/>
      <c r="F452" s="114"/>
      <c r="G452" s="115"/>
      <c r="H452" s="116"/>
    </row>
    <row r="453" spans="5:8" ht="15.75">
      <c r="E453" s="109"/>
      <c r="F453" s="114"/>
      <c r="G453" s="115"/>
      <c r="H453" s="116"/>
    </row>
    <row r="454" spans="5:8" ht="15.75">
      <c r="E454" s="109"/>
      <c r="F454" s="114"/>
      <c r="G454" s="115"/>
      <c r="H454" s="116"/>
    </row>
    <row r="455" spans="5:8" ht="15.75">
      <c r="E455" s="109"/>
      <c r="F455" s="114"/>
      <c r="G455" s="115"/>
      <c r="H455" s="116"/>
    </row>
    <row r="456" spans="5:8" ht="15.75">
      <c r="E456" s="109"/>
      <c r="F456" s="114"/>
      <c r="G456" s="115"/>
      <c r="H456" s="116"/>
    </row>
    <row r="457" spans="5:8" ht="15.75">
      <c r="E457" s="109"/>
      <c r="F457" s="114"/>
      <c r="G457" s="115"/>
      <c r="H457" s="116"/>
    </row>
    <row r="458" spans="5:8" ht="15.75">
      <c r="E458" s="109"/>
      <c r="F458" s="114"/>
      <c r="G458" s="115"/>
      <c r="H458" s="116"/>
    </row>
    <row r="459" spans="5:8" ht="15.75">
      <c r="E459" s="109"/>
      <c r="F459" s="114"/>
      <c r="G459" s="115"/>
      <c r="H459" s="116"/>
    </row>
    <row r="460" spans="5:8" ht="15.75">
      <c r="E460" s="109"/>
      <c r="F460" s="114"/>
      <c r="G460" s="115"/>
      <c r="H460" s="116"/>
    </row>
    <row r="461" spans="5:8" ht="15.75">
      <c r="E461" s="109"/>
      <c r="F461" s="114"/>
      <c r="G461" s="115"/>
      <c r="H461" s="116"/>
    </row>
    <row r="462" spans="5:8" ht="15.75">
      <c r="E462" s="109"/>
      <c r="F462" s="114"/>
      <c r="G462" s="115"/>
      <c r="H462" s="116"/>
    </row>
    <row r="463" spans="5:8" ht="15.75">
      <c r="E463" s="109"/>
      <c r="F463" s="114"/>
      <c r="G463" s="115"/>
      <c r="H463" s="116"/>
    </row>
    <row r="464" spans="5:8" ht="15.75">
      <c r="E464" s="109"/>
      <c r="F464" s="114"/>
      <c r="G464" s="115"/>
      <c r="H464" s="116"/>
    </row>
    <row r="465" spans="5:8" ht="15.75">
      <c r="E465" s="109"/>
      <c r="F465" s="114"/>
      <c r="G465" s="115"/>
      <c r="H465" s="116"/>
    </row>
    <row r="466" spans="5:8" ht="15.75">
      <c r="E466" s="109"/>
      <c r="F466" s="114"/>
      <c r="G466" s="115"/>
      <c r="H466" s="116"/>
    </row>
    <row r="467" spans="5:8" ht="15.75">
      <c r="E467" s="109"/>
      <c r="F467" s="114"/>
      <c r="G467" s="115"/>
      <c r="H467" s="116"/>
    </row>
    <row r="468" spans="5:8" ht="15.75">
      <c r="E468" s="109"/>
      <c r="F468" s="114"/>
      <c r="G468" s="115"/>
      <c r="H468" s="116"/>
    </row>
    <row r="469" spans="5:8" ht="15.75">
      <c r="E469" s="109"/>
      <c r="F469" s="114"/>
      <c r="G469" s="115"/>
      <c r="H469" s="116"/>
    </row>
    <row r="470" spans="5:8" ht="15.75">
      <c r="E470" s="109"/>
      <c r="F470" s="114"/>
      <c r="G470" s="115"/>
      <c r="H470" s="116"/>
    </row>
    <row r="471" spans="5:8" ht="15.75">
      <c r="E471" s="109"/>
      <c r="F471" s="114"/>
      <c r="G471" s="115"/>
      <c r="H471" s="116"/>
    </row>
    <row r="472" spans="5:8" ht="15.75">
      <c r="E472" s="109"/>
      <c r="F472" s="114"/>
      <c r="G472" s="115"/>
      <c r="H472" s="116"/>
    </row>
    <row r="473" spans="5:8" ht="15.75">
      <c r="E473" s="109"/>
      <c r="F473" s="114"/>
      <c r="G473" s="115"/>
      <c r="H473" s="116"/>
    </row>
    <row r="474" spans="5:8" ht="15.75">
      <c r="E474" s="109"/>
      <c r="F474" s="114"/>
      <c r="G474" s="115"/>
      <c r="H474" s="116"/>
    </row>
    <row r="475" spans="5:8" ht="15.75">
      <c r="E475" s="109"/>
      <c r="F475" s="114"/>
      <c r="G475" s="115"/>
      <c r="H475" s="116"/>
    </row>
    <row r="476" spans="5:8" ht="15.75">
      <c r="E476" s="109"/>
      <c r="F476" s="114"/>
      <c r="G476" s="115"/>
      <c r="H476" s="116"/>
    </row>
    <row r="477" spans="5:8" ht="15.75">
      <c r="E477" s="109"/>
      <c r="F477" s="114"/>
      <c r="G477" s="115"/>
      <c r="H477" s="116"/>
    </row>
    <row r="478" spans="5:8" ht="15.75">
      <c r="E478" s="109"/>
      <c r="F478" s="114"/>
      <c r="G478" s="115"/>
      <c r="H478" s="116"/>
    </row>
    <row r="479" spans="5:8" ht="15.75">
      <c r="E479" s="109"/>
      <c r="F479" s="114"/>
      <c r="G479" s="115"/>
      <c r="H479" s="116"/>
    </row>
    <row r="480" spans="5:8" ht="15.75">
      <c r="E480" s="109"/>
      <c r="F480" s="114"/>
      <c r="G480" s="115"/>
      <c r="H480" s="116"/>
    </row>
    <row r="481" spans="5:8" ht="15.75">
      <c r="E481" s="109"/>
      <c r="F481" s="114"/>
      <c r="G481" s="115"/>
      <c r="H481" s="116"/>
    </row>
    <row r="482" spans="5:8" ht="15.75">
      <c r="E482" s="109"/>
      <c r="F482" s="114"/>
      <c r="G482" s="115"/>
      <c r="H482" s="116"/>
    </row>
    <row r="483" spans="5:8" ht="15.75">
      <c r="E483" s="109"/>
      <c r="F483" s="114"/>
      <c r="G483" s="115"/>
      <c r="H483" s="116"/>
    </row>
    <row r="484" spans="5:8" ht="15.75">
      <c r="E484" s="109"/>
      <c r="F484" s="114"/>
      <c r="G484" s="115"/>
      <c r="H484" s="116"/>
    </row>
    <row r="485" spans="5:8" ht="15.75">
      <c r="E485" s="109"/>
      <c r="F485" s="114"/>
      <c r="G485" s="115"/>
      <c r="H485" s="116"/>
    </row>
    <row r="486" spans="5:8" ht="15.75">
      <c r="E486" s="109"/>
      <c r="F486" s="114"/>
      <c r="G486" s="115"/>
      <c r="H486" s="116"/>
    </row>
    <row r="487" spans="5:8" ht="15.75">
      <c r="E487" s="109"/>
      <c r="F487" s="114"/>
      <c r="G487" s="115"/>
      <c r="H487" s="116"/>
    </row>
    <row r="488" spans="5:8" ht="15.75">
      <c r="E488" s="109"/>
      <c r="F488" s="114"/>
      <c r="G488" s="115"/>
      <c r="H488" s="116"/>
    </row>
    <row r="489" spans="5:8" ht="15.75">
      <c r="E489" s="109"/>
      <c r="F489" s="114"/>
      <c r="G489" s="115"/>
      <c r="H489" s="116"/>
    </row>
    <row r="490" spans="5:8" ht="15.75">
      <c r="E490" s="109"/>
      <c r="F490" s="114"/>
      <c r="G490" s="115"/>
      <c r="H490" s="116"/>
    </row>
    <row r="491" spans="5:8" ht="15.75">
      <c r="E491" s="109"/>
      <c r="F491" s="114"/>
      <c r="G491" s="115"/>
      <c r="H491" s="116"/>
    </row>
    <row r="492" spans="5:8" ht="15.75">
      <c r="E492" s="109"/>
      <c r="F492" s="114"/>
      <c r="G492" s="115"/>
      <c r="H492" s="116"/>
    </row>
    <row r="493" spans="5:8" ht="15.75">
      <c r="E493" s="109"/>
      <c r="F493" s="114"/>
      <c r="G493" s="115"/>
      <c r="H493" s="116"/>
    </row>
    <row r="494" spans="5:8" ht="15.75">
      <c r="E494" s="109"/>
      <c r="F494" s="114"/>
      <c r="G494" s="115"/>
      <c r="H494" s="116"/>
    </row>
    <row r="495" spans="5:8" ht="15.75">
      <c r="E495" s="109"/>
      <c r="F495" s="114"/>
      <c r="G495" s="115"/>
      <c r="H495" s="116"/>
    </row>
    <row r="496" spans="5:8" ht="15.75">
      <c r="E496" s="109"/>
      <c r="F496" s="114"/>
      <c r="G496" s="115"/>
      <c r="H496" s="116"/>
    </row>
    <row r="497" spans="5:8" ht="15.75">
      <c r="E497" s="109"/>
      <c r="F497" s="114"/>
      <c r="G497" s="115"/>
      <c r="H497" s="116"/>
    </row>
    <row r="498" spans="5:8" ht="15.75">
      <c r="E498" s="109"/>
      <c r="F498" s="114"/>
      <c r="G498" s="115"/>
      <c r="H498" s="116"/>
    </row>
    <row r="499" spans="5:8" ht="15.75">
      <c r="E499" s="109"/>
      <c r="F499" s="114"/>
      <c r="G499" s="115"/>
      <c r="H499" s="116"/>
    </row>
    <row r="500" spans="5:8" ht="15.75">
      <c r="E500" s="109"/>
      <c r="F500" s="114"/>
      <c r="G500" s="115"/>
      <c r="H500" s="116"/>
    </row>
    <row r="501" spans="5:8" ht="15.75">
      <c r="E501" s="109"/>
      <c r="F501" s="114"/>
      <c r="G501" s="115"/>
      <c r="H501" s="116"/>
    </row>
    <row r="502" spans="5:8" ht="15.75">
      <c r="E502" s="109"/>
      <c r="F502" s="114"/>
      <c r="G502" s="115"/>
      <c r="H502" s="116"/>
    </row>
    <row r="503" spans="5:8" ht="15.75">
      <c r="E503" s="109"/>
      <c r="F503" s="114"/>
      <c r="G503" s="115"/>
      <c r="H503" s="116"/>
    </row>
    <row r="504" spans="5:8" ht="15.75">
      <c r="E504" s="109"/>
      <c r="F504" s="114"/>
      <c r="G504" s="115"/>
      <c r="H504" s="116"/>
    </row>
    <row r="505" spans="5:8" ht="15.75">
      <c r="E505" s="109"/>
      <c r="F505" s="114"/>
      <c r="G505" s="115"/>
      <c r="H505" s="116"/>
    </row>
    <row r="506" spans="5:8" ht="15.75">
      <c r="E506" s="109"/>
      <c r="F506" s="114"/>
      <c r="G506" s="115"/>
      <c r="H506" s="116"/>
    </row>
    <row r="507" spans="5:8" ht="15.75">
      <c r="E507" s="109"/>
      <c r="F507" s="114"/>
      <c r="G507" s="115"/>
      <c r="H507" s="116"/>
    </row>
    <row r="508" spans="5:8" ht="15.75">
      <c r="E508" s="109"/>
      <c r="F508" s="114"/>
      <c r="G508" s="115"/>
      <c r="H508" s="116"/>
    </row>
    <row r="509" spans="5:8" ht="15.75">
      <c r="E509" s="109"/>
      <c r="F509" s="114"/>
      <c r="G509" s="115"/>
      <c r="H509" s="116"/>
    </row>
    <row r="510" spans="5:8" ht="15.75">
      <c r="E510" s="109"/>
      <c r="F510" s="114"/>
      <c r="G510" s="115"/>
      <c r="H510" s="116"/>
    </row>
    <row r="511" spans="5:8" ht="15.75">
      <c r="E511" s="109"/>
      <c r="F511" s="114"/>
      <c r="G511" s="115"/>
      <c r="H511" s="116"/>
    </row>
    <row r="512" spans="5:8" ht="15.75">
      <c r="E512" s="109"/>
      <c r="F512" s="114"/>
      <c r="G512" s="115"/>
      <c r="H512" s="116"/>
    </row>
    <row r="513" spans="5:8" ht="15.75">
      <c r="E513" s="109"/>
      <c r="F513" s="114"/>
      <c r="G513" s="115"/>
      <c r="H513" s="116"/>
    </row>
    <row r="514" spans="5:8" ht="15.75">
      <c r="E514" s="109"/>
      <c r="F514" s="114"/>
      <c r="G514" s="115"/>
      <c r="H514" s="116"/>
    </row>
    <row r="515" spans="5:8" ht="15.75">
      <c r="E515" s="109"/>
      <c r="F515" s="114"/>
      <c r="G515" s="115"/>
      <c r="H515" s="116"/>
    </row>
    <row r="516" spans="5:8" ht="15.75">
      <c r="E516" s="109"/>
      <c r="F516" s="114"/>
      <c r="G516" s="115"/>
      <c r="H516" s="116"/>
    </row>
    <row r="517" spans="5:8" ht="15.75">
      <c r="E517" s="109"/>
      <c r="F517" s="114"/>
      <c r="G517" s="115"/>
      <c r="H517" s="116"/>
    </row>
    <row r="518" spans="5:8" ht="15.75">
      <c r="E518" s="109"/>
      <c r="F518" s="114"/>
      <c r="G518" s="115"/>
      <c r="H518" s="116"/>
    </row>
    <row r="519" spans="5:8" ht="15.75">
      <c r="E519" s="109"/>
      <c r="F519" s="114"/>
      <c r="G519" s="115"/>
      <c r="H519" s="116"/>
    </row>
    <row r="520" spans="5:8" ht="15.75">
      <c r="E520" s="109"/>
      <c r="F520" s="114"/>
      <c r="G520" s="115"/>
      <c r="H520" s="116"/>
    </row>
    <row r="521" spans="5:8" ht="15.75">
      <c r="E521" s="109"/>
      <c r="F521" s="114"/>
      <c r="G521" s="115"/>
      <c r="H521" s="116"/>
    </row>
    <row r="522" spans="5:8" ht="15.75">
      <c r="E522" s="109"/>
      <c r="F522" s="114"/>
      <c r="G522" s="115"/>
      <c r="H522" s="116"/>
    </row>
    <row r="523" spans="5:8" ht="15.75">
      <c r="E523" s="109"/>
      <c r="F523" s="114"/>
      <c r="G523" s="115"/>
      <c r="H523" s="116"/>
    </row>
    <row r="524" spans="5:8" ht="15.75">
      <c r="E524" s="109"/>
      <c r="F524" s="114"/>
      <c r="G524" s="115"/>
      <c r="H524" s="116"/>
    </row>
    <row r="525" spans="5:8" ht="15.75">
      <c r="E525" s="109"/>
      <c r="F525" s="114"/>
      <c r="G525" s="115"/>
      <c r="H525" s="116"/>
    </row>
    <row r="526" spans="5:8" ht="15.75">
      <c r="E526" s="109"/>
      <c r="F526" s="114"/>
      <c r="G526" s="115"/>
      <c r="H526" s="116"/>
    </row>
    <row r="527" spans="5:8" ht="15.75">
      <c r="E527" s="109"/>
      <c r="F527" s="114"/>
      <c r="G527" s="115"/>
      <c r="H527" s="116"/>
    </row>
    <row r="528" spans="5:8" ht="15.75">
      <c r="E528" s="109"/>
      <c r="F528" s="114"/>
      <c r="G528" s="115"/>
      <c r="H528" s="116"/>
    </row>
    <row r="529" spans="5:8" ht="15.75">
      <c r="E529" s="109"/>
      <c r="F529" s="114"/>
      <c r="G529" s="115"/>
      <c r="H529" s="116"/>
    </row>
    <row r="530" spans="5:8" ht="15.75">
      <c r="E530" s="109"/>
      <c r="F530" s="114"/>
      <c r="G530" s="115"/>
      <c r="H530" s="116"/>
    </row>
    <row r="531" spans="5:8" ht="15.75">
      <c r="E531" s="109"/>
      <c r="F531" s="114"/>
      <c r="G531" s="115"/>
      <c r="H531" s="116"/>
    </row>
    <row r="532" spans="5:8" ht="15.75">
      <c r="E532" s="109"/>
      <c r="F532" s="114"/>
      <c r="G532" s="115"/>
      <c r="H532" s="116"/>
    </row>
    <row r="533" spans="5:8" ht="15.75">
      <c r="E533" s="109"/>
      <c r="F533" s="114"/>
      <c r="G533" s="115"/>
      <c r="H533" s="116"/>
    </row>
    <row r="534" spans="5:8" ht="15.75">
      <c r="E534" s="109"/>
      <c r="F534" s="114"/>
      <c r="G534" s="115"/>
      <c r="H534" s="116"/>
    </row>
    <row r="535" spans="5:8" ht="15.75">
      <c r="E535" s="109"/>
      <c r="F535" s="114"/>
      <c r="G535" s="115"/>
      <c r="H535" s="116"/>
    </row>
    <row r="536" spans="5:8" ht="15.75">
      <c r="E536" s="109"/>
      <c r="F536" s="114"/>
      <c r="G536" s="115"/>
      <c r="H536" s="116"/>
    </row>
    <row r="537" spans="5:8" ht="15.75">
      <c r="E537" s="109"/>
      <c r="F537" s="114"/>
      <c r="G537" s="115"/>
      <c r="H537" s="116"/>
    </row>
    <row r="538" spans="5:8" ht="15.75">
      <c r="E538" s="109"/>
      <c r="F538" s="114"/>
      <c r="G538" s="115"/>
      <c r="H538" s="116"/>
    </row>
    <row r="539" spans="5:8" ht="15.75">
      <c r="E539" s="109"/>
      <c r="F539" s="114"/>
      <c r="G539" s="115"/>
      <c r="H539" s="116"/>
    </row>
    <row r="540" spans="5:8" ht="15.75">
      <c r="E540" s="109"/>
      <c r="F540" s="114"/>
      <c r="G540" s="115"/>
      <c r="H540" s="116"/>
    </row>
    <row r="541" spans="5:8" ht="15.75">
      <c r="E541" s="109"/>
      <c r="F541" s="114"/>
      <c r="G541" s="115"/>
      <c r="H541" s="116"/>
    </row>
    <row r="542" spans="5:8" ht="15.75">
      <c r="E542" s="109"/>
      <c r="F542" s="114"/>
      <c r="G542" s="115"/>
      <c r="H542" s="116"/>
    </row>
    <row r="543" spans="5:8" ht="15.75">
      <c r="E543" s="109"/>
      <c r="F543" s="114"/>
      <c r="G543" s="115"/>
      <c r="H543" s="116"/>
    </row>
    <row r="544" spans="5:8" ht="15.75">
      <c r="E544" s="109"/>
      <c r="F544" s="114"/>
      <c r="G544" s="115"/>
      <c r="H544" s="116"/>
    </row>
    <row r="545" spans="5:8" ht="15.75">
      <c r="E545" s="109"/>
      <c r="F545" s="114"/>
      <c r="G545" s="115"/>
      <c r="H545" s="116"/>
    </row>
    <row r="546" spans="5:8" ht="15.75">
      <c r="E546" s="109"/>
      <c r="F546" s="114"/>
      <c r="G546" s="115"/>
      <c r="H546" s="116"/>
    </row>
    <row r="547" spans="5:8" ht="15.75">
      <c r="E547" s="109"/>
      <c r="F547" s="114"/>
      <c r="G547" s="115"/>
      <c r="H547" s="116"/>
    </row>
    <row r="548" spans="5:8" ht="15.75">
      <c r="E548" s="109"/>
      <c r="F548" s="114"/>
      <c r="G548" s="115"/>
      <c r="H548" s="116"/>
    </row>
    <row r="549" spans="5:8" ht="15.75">
      <c r="E549" s="109"/>
      <c r="F549" s="114"/>
      <c r="G549" s="115"/>
      <c r="H549" s="116"/>
    </row>
    <row r="550" spans="5:8" ht="15.75">
      <c r="E550" s="109"/>
      <c r="F550" s="114"/>
      <c r="G550" s="115"/>
      <c r="H550" s="116"/>
    </row>
    <row r="551" spans="5:8" ht="15.75">
      <c r="E551" s="109"/>
      <c r="F551" s="114"/>
      <c r="G551" s="115"/>
      <c r="H551" s="116"/>
    </row>
    <row r="552" spans="5:8" ht="15.75">
      <c r="E552" s="109"/>
      <c r="F552" s="114"/>
      <c r="G552" s="115"/>
      <c r="H552" s="116"/>
    </row>
    <row r="553" spans="5:8" ht="15.75">
      <c r="E553" s="109"/>
      <c r="F553" s="114"/>
      <c r="G553" s="115"/>
      <c r="H553" s="116"/>
    </row>
    <row r="554" spans="5:8" ht="15.75">
      <c r="E554" s="109"/>
      <c r="F554" s="114"/>
      <c r="G554" s="115"/>
      <c r="H554" s="116"/>
    </row>
    <row r="555" spans="5:8" ht="15.75">
      <c r="E555" s="109"/>
      <c r="F555" s="114"/>
      <c r="G555" s="115"/>
      <c r="H555" s="116"/>
    </row>
    <row r="556" spans="5:8" ht="15.75">
      <c r="E556" s="109"/>
      <c r="F556" s="114"/>
      <c r="G556" s="115"/>
      <c r="H556" s="116"/>
    </row>
    <row r="557" spans="5:8" ht="15.75">
      <c r="E557" s="109"/>
      <c r="F557" s="114"/>
      <c r="G557" s="115"/>
      <c r="H557" s="116"/>
    </row>
    <row r="558" spans="5:8" ht="15.75">
      <c r="E558" s="109"/>
      <c r="F558" s="114"/>
      <c r="G558" s="115"/>
      <c r="H558" s="116"/>
    </row>
    <row r="559" spans="5:8" ht="15.75">
      <c r="E559" s="109"/>
      <c r="F559" s="114"/>
      <c r="G559" s="115"/>
      <c r="H559" s="116"/>
    </row>
    <row r="560" spans="5:8" ht="15.75">
      <c r="E560" s="109"/>
      <c r="F560" s="114"/>
      <c r="G560" s="115"/>
      <c r="H560" s="116"/>
    </row>
    <row r="561" spans="5:8" ht="15.75">
      <c r="E561" s="109"/>
      <c r="F561" s="114"/>
      <c r="G561" s="115"/>
      <c r="H561" s="116"/>
    </row>
    <row r="562" spans="5:8" ht="15.75">
      <c r="E562" s="109"/>
      <c r="F562" s="114"/>
      <c r="G562" s="115"/>
      <c r="H562" s="116"/>
    </row>
    <row r="563" spans="5:8" ht="15.75">
      <c r="E563" s="109"/>
      <c r="F563" s="114"/>
      <c r="G563" s="115"/>
      <c r="H563" s="116"/>
    </row>
    <row r="564" spans="5:8" ht="15.75">
      <c r="E564" s="109"/>
      <c r="F564" s="114"/>
      <c r="G564" s="115"/>
      <c r="H564" s="116"/>
    </row>
    <row r="565" spans="5:8" ht="15.75">
      <c r="E565" s="109"/>
      <c r="F565" s="114"/>
      <c r="G565" s="115"/>
      <c r="H565" s="116"/>
    </row>
    <row r="566" spans="5:8" ht="15.75">
      <c r="E566" s="109"/>
      <c r="F566" s="114"/>
      <c r="G566" s="115"/>
      <c r="H566" s="116"/>
    </row>
    <row r="567" spans="5:8" ht="15.75">
      <c r="E567" s="109"/>
      <c r="F567" s="114"/>
      <c r="G567" s="115"/>
      <c r="H567" s="116"/>
    </row>
    <row r="568" spans="5:8" ht="15.75">
      <c r="E568" s="109"/>
      <c r="F568" s="114"/>
      <c r="G568" s="115"/>
      <c r="H568" s="116"/>
    </row>
    <row r="569" spans="5:8" ht="15.75">
      <c r="E569" s="109"/>
      <c r="F569" s="114"/>
      <c r="G569" s="115"/>
      <c r="H569" s="116"/>
    </row>
    <row r="570" spans="5:8" ht="15.75">
      <c r="E570" s="109"/>
      <c r="F570" s="114"/>
      <c r="G570" s="115"/>
      <c r="H570" s="116"/>
    </row>
    <row r="571" spans="5:8" ht="15.75">
      <c r="E571" s="109"/>
      <c r="F571" s="114"/>
      <c r="G571" s="115"/>
      <c r="H571" s="116"/>
    </row>
    <row r="572" spans="5:8" ht="15.75">
      <c r="E572" s="109"/>
      <c r="F572" s="114"/>
      <c r="G572" s="115"/>
      <c r="H572" s="116"/>
    </row>
    <row r="573" spans="5:8" ht="15.75">
      <c r="E573" s="109"/>
      <c r="F573" s="114"/>
      <c r="G573" s="115"/>
      <c r="H573" s="116"/>
    </row>
    <row r="574" spans="5:8" ht="15.75">
      <c r="E574" s="109"/>
      <c r="F574" s="114"/>
      <c r="G574" s="115"/>
      <c r="H574" s="116"/>
    </row>
    <row r="575" spans="5:8" ht="15.75">
      <c r="E575" s="109"/>
      <c r="F575" s="114"/>
      <c r="G575" s="115"/>
      <c r="H575" s="116"/>
    </row>
    <row r="576" spans="5:8" ht="15.75">
      <c r="E576" s="109"/>
      <c r="F576" s="114"/>
      <c r="G576" s="115"/>
      <c r="H576" s="116"/>
    </row>
    <row r="577" spans="5:8" ht="15.75">
      <c r="E577" s="109"/>
      <c r="F577" s="114"/>
      <c r="G577" s="115"/>
      <c r="H577" s="116"/>
    </row>
    <row r="578" spans="5:8" ht="15.75">
      <c r="E578" s="109"/>
      <c r="F578" s="114"/>
      <c r="G578" s="115"/>
      <c r="H578" s="116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6" t="s">
        <v>37</v>
      </c>
      <c r="B3" s="25"/>
      <c r="C3" s="26"/>
      <c r="D3" s="26"/>
      <c r="E3" s="26"/>
      <c r="F3" s="26"/>
      <c r="G3" s="24"/>
    </row>
    <row r="4" spans="1:7" ht="15.75">
      <c r="A4" s="76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128</v>
      </c>
      <c r="B6" s="51"/>
      <c r="C6" s="52"/>
      <c r="D6" s="52"/>
      <c r="E6" s="52"/>
      <c r="F6" s="52"/>
      <c r="G6" s="94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46</v>
      </c>
      <c r="H10" s="11" t="s">
        <v>46</v>
      </c>
    </row>
    <row r="11" spans="7:8" ht="15.75">
      <c r="G11" s="93">
        <v>39447</v>
      </c>
      <c r="H11" s="93">
        <v>39082</v>
      </c>
    </row>
    <row r="12" spans="7:8" ht="15.75">
      <c r="G12" s="93"/>
      <c r="H12" s="93" t="s">
        <v>142</v>
      </c>
    </row>
    <row r="13" spans="6:8" ht="15.75">
      <c r="F13" s="135" t="s">
        <v>97</v>
      </c>
      <c r="G13" s="11" t="s">
        <v>3</v>
      </c>
      <c r="H13" s="11" t="s">
        <v>3</v>
      </c>
    </row>
    <row r="14" spans="2:8" ht="15.75">
      <c r="B14" s="46" t="s">
        <v>67</v>
      </c>
      <c r="F14" s="135"/>
      <c r="G14" s="11"/>
      <c r="H14" s="11"/>
    </row>
    <row r="15" spans="2:6" ht="15.75">
      <c r="B15" s="46" t="s">
        <v>68</v>
      </c>
      <c r="F15" s="135"/>
    </row>
    <row r="16" spans="1:10" ht="15.75">
      <c r="A16" s="28"/>
      <c r="B16" s="29" t="s">
        <v>15</v>
      </c>
      <c r="F16" s="135">
        <v>9</v>
      </c>
      <c r="G16" s="30">
        <v>70286</v>
      </c>
      <c r="H16" s="30">
        <v>69163</v>
      </c>
      <c r="J16" s="83"/>
    </row>
    <row r="17" spans="1:8" ht="15.75">
      <c r="A17" s="28"/>
      <c r="B17" s="29" t="s">
        <v>54</v>
      </c>
      <c r="F17" s="135"/>
      <c r="G17" s="30">
        <v>4652</v>
      </c>
      <c r="H17" s="30">
        <v>3803</v>
      </c>
    </row>
    <row r="18" spans="1:8" ht="15.75">
      <c r="A18" s="28"/>
      <c r="B18" s="29" t="s">
        <v>55</v>
      </c>
      <c r="F18" s="135"/>
      <c r="G18" s="30">
        <v>1897</v>
      </c>
      <c r="H18" s="30">
        <v>1916</v>
      </c>
    </row>
    <row r="19" spans="1:8" ht="15.75">
      <c r="A19" s="28"/>
      <c r="B19" t="s">
        <v>47</v>
      </c>
      <c r="F19" s="135"/>
      <c r="G19" s="30">
        <v>13228</v>
      </c>
      <c r="H19" s="30">
        <v>13228</v>
      </c>
    </row>
    <row r="20" spans="1:8" ht="15.75">
      <c r="A20" s="28"/>
      <c r="B20" s="29" t="s">
        <v>53</v>
      </c>
      <c r="F20" s="135"/>
      <c r="G20" s="156">
        <v>1051</v>
      </c>
      <c r="H20" s="156">
        <v>1434</v>
      </c>
    </row>
    <row r="21" spans="1:8" ht="15.75">
      <c r="A21" s="28"/>
      <c r="B21" s="29"/>
      <c r="F21" s="135"/>
      <c r="G21" s="157">
        <f>SUM(G16:G20)</f>
        <v>91114</v>
      </c>
      <c r="H21" s="157">
        <f>SUM(H16:H20)</f>
        <v>89544</v>
      </c>
    </row>
    <row r="22" spans="1:8" ht="16.5" customHeight="1">
      <c r="A22" s="28"/>
      <c r="B22" s="29"/>
      <c r="F22" s="135"/>
      <c r="G22" s="30"/>
      <c r="H22" s="30"/>
    </row>
    <row r="23" spans="1:8" ht="15.75">
      <c r="A23" s="28"/>
      <c r="B23" s="80" t="s">
        <v>56</v>
      </c>
      <c r="F23" s="135"/>
      <c r="G23" s="30"/>
      <c r="H23" s="30"/>
    </row>
    <row r="24" spans="1:8" ht="15.75">
      <c r="A24" s="28"/>
      <c r="B24" s="117" t="s">
        <v>44</v>
      </c>
      <c r="C24" s="99"/>
      <c r="F24" s="135"/>
      <c r="G24" s="53">
        <v>21438</v>
      </c>
      <c r="H24" s="53">
        <v>20014</v>
      </c>
    </row>
    <row r="25" spans="1:8" ht="15.75">
      <c r="A25" s="28"/>
      <c r="B25" s="117" t="s">
        <v>94</v>
      </c>
      <c r="C25" s="99"/>
      <c r="F25" s="135"/>
      <c r="G25" s="53">
        <v>25234</v>
      </c>
      <c r="H25" s="53">
        <v>30345</v>
      </c>
    </row>
    <row r="26" spans="1:13" ht="15.75" customHeight="1">
      <c r="A26" s="28"/>
      <c r="B26" s="134" t="s">
        <v>89</v>
      </c>
      <c r="C26" s="99"/>
      <c r="F26" s="135"/>
      <c r="G26" s="53">
        <v>3079</v>
      </c>
      <c r="H26" s="53">
        <v>2785</v>
      </c>
      <c r="M26" s="95"/>
    </row>
    <row r="27" spans="1:13" ht="15.75">
      <c r="A27" s="28"/>
      <c r="B27" s="117" t="s">
        <v>43</v>
      </c>
      <c r="C27" s="99"/>
      <c r="F27" s="135"/>
      <c r="G27" s="98">
        <v>15635</v>
      </c>
      <c r="H27" s="98">
        <v>21222</v>
      </c>
      <c r="M27" s="95"/>
    </row>
    <row r="28" spans="1:8" ht="15.75">
      <c r="A28" s="28"/>
      <c r="B28" s="80"/>
      <c r="F28" s="135"/>
      <c r="G28" s="158">
        <f>SUM(G24:G27)</f>
        <v>65386</v>
      </c>
      <c r="H28" s="158">
        <f>SUM(H24:H27)</f>
        <v>74366</v>
      </c>
    </row>
    <row r="29" spans="1:8" ht="15.75">
      <c r="A29" s="28"/>
      <c r="B29" s="80"/>
      <c r="F29" s="135"/>
      <c r="G29" s="98"/>
      <c r="H29" s="98"/>
    </row>
    <row r="30" spans="1:8" ht="16.5" thickBot="1">
      <c r="A30" s="28"/>
      <c r="B30" s="80" t="s">
        <v>57</v>
      </c>
      <c r="F30" s="135"/>
      <c r="G30" s="159">
        <f>+G28+G21</f>
        <v>156500</v>
      </c>
      <c r="H30" s="159">
        <f>+H28+H21</f>
        <v>163910</v>
      </c>
    </row>
    <row r="31" spans="1:8" ht="16.5" thickTop="1">
      <c r="A31" s="28"/>
      <c r="B31" s="80"/>
      <c r="G31" s="45"/>
      <c r="H31" s="45"/>
    </row>
    <row r="32" spans="1:8" ht="15.75" hidden="1">
      <c r="A32" s="28"/>
      <c r="B32" s="80"/>
      <c r="G32" s="45">
        <f>+G30-'BS-equity&amp;liabilities'!G35</f>
        <v>0</v>
      </c>
      <c r="H32" s="45">
        <f>+H30-'BS-equity&amp;liabilities'!H35</f>
        <v>0</v>
      </c>
    </row>
    <row r="33" spans="1:8" ht="15.75">
      <c r="A33" s="46"/>
      <c r="B33" s="46"/>
      <c r="C33" s="46"/>
      <c r="D33" s="46"/>
      <c r="E33" s="79"/>
      <c r="F33" s="78"/>
      <c r="G33" s="79"/>
      <c r="H33" s="48"/>
    </row>
    <row r="34" spans="1:8" ht="15.75">
      <c r="A34" s="77"/>
      <c r="B34" s="46"/>
      <c r="C34" s="46"/>
      <c r="D34" s="46"/>
      <c r="E34" s="79"/>
      <c r="F34" s="78"/>
      <c r="G34" s="79"/>
      <c r="H34" s="48"/>
    </row>
    <row r="35" ht="15.75">
      <c r="A35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7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6" t="s">
        <v>37</v>
      </c>
      <c r="B3" s="25"/>
      <c r="C3" s="26"/>
      <c r="D3" s="26"/>
      <c r="E3" s="26"/>
      <c r="F3" s="26"/>
      <c r="G3" s="24"/>
    </row>
    <row r="4" spans="1:7" ht="15.75">
      <c r="A4" s="76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31 December 2007</v>
      </c>
      <c r="B6" s="51"/>
      <c r="C6" s="52"/>
      <c r="D6" s="52"/>
      <c r="E6" s="52"/>
      <c r="F6" s="52"/>
      <c r="G6" s="94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45</v>
      </c>
      <c r="H10" s="11" t="s">
        <v>45</v>
      </c>
    </row>
    <row r="11" spans="7:8" ht="15.75">
      <c r="G11" s="93">
        <v>39447</v>
      </c>
      <c r="H11" s="93">
        <v>39082</v>
      </c>
    </row>
    <row r="12" spans="7:8" ht="15.75">
      <c r="G12" s="11"/>
      <c r="H12" s="11" t="s">
        <v>142</v>
      </c>
    </row>
    <row r="13" spans="2:8" ht="15.75">
      <c r="B13" s="46"/>
      <c r="F13" s="135" t="s">
        <v>36</v>
      </c>
      <c r="G13" s="11" t="s">
        <v>3</v>
      </c>
      <c r="H13" s="11" t="s">
        <v>3</v>
      </c>
    </row>
    <row r="14" ht="15.75">
      <c r="F14" s="135"/>
    </row>
    <row r="15" spans="1:13" ht="15.75">
      <c r="A15" s="28"/>
      <c r="B15" s="80" t="s">
        <v>58</v>
      </c>
      <c r="F15" s="135"/>
      <c r="G15" s="53"/>
      <c r="H15" s="53"/>
      <c r="M15" s="95"/>
    </row>
    <row r="16" spans="1:13" ht="15.75">
      <c r="A16" s="28"/>
      <c r="B16" s="80" t="s">
        <v>117</v>
      </c>
      <c r="F16" s="135"/>
      <c r="G16" s="53"/>
      <c r="H16" s="53"/>
      <c r="M16" s="95"/>
    </row>
    <row r="17" spans="1:13" ht="15.75">
      <c r="A17" s="28"/>
      <c r="B17" s="29" t="s">
        <v>59</v>
      </c>
      <c r="F17" s="135">
        <v>6</v>
      </c>
      <c r="G17" s="53">
        <v>60000</v>
      </c>
      <c r="H17" s="53">
        <v>60000</v>
      </c>
      <c r="M17" s="95"/>
    </row>
    <row r="18" spans="1:13" ht="15.75">
      <c r="A18" s="28"/>
      <c r="B18" s="29" t="s">
        <v>60</v>
      </c>
      <c r="F18" s="135"/>
      <c r="G18" s="53">
        <f>+'EQUITY '!E46</f>
        <v>15130</v>
      </c>
      <c r="H18" s="53">
        <v>14763</v>
      </c>
      <c r="M18" s="95"/>
    </row>
    <row r="19" spans="1:13" ht="15.75">
      <c r="A19" s="28"/>
      <c r="B19" s="29" t="s">
        <v>61</v>
      </c>
      <c r="F19" s="135"/>
      <c r="G19" s="98">
        <f>+'EQUITY '!F46</f>
        <v>39077</v>
      </c>
      <c r="H19" s="98">
        <v>40889</v>
      </c>
      <c r="M19" s="95"/>
    </row>
    <row r="20" spans="1:8" ht="15.75">
      <c r="A20" s="28"/>
      <c r="B20" s="80" t="s">
        <v>107</v>
      </c>
      <c r="F20" s="135"/>
      <c r="G20" s="160">
        <f>SUM(G17:G19)</f>
        <v>114207</v>
      </c>
      <c r="H20" s="160">
        <f>SUM(H17:H19)</f>
        <v>115652</v>
      </c>
    </row>
    <row r="21" spans="1:8" ht="15.75">
      <c r="A21" s="28"/>
      <c r="B21" s="29"/>
      <c r="F21" s="135"/>
      <c r="G21" s="98"/>
      <c r="H21" s="98"/>
    </row>
    <row r="22" spans="1:8" ht="15.75">
      <c r="A22" s="28"/>
      <c r="B22" s="29"/>
      <c r="F22" s="135"/>
      <c r="G22" s="98"/>
      <c r="H22" s="98"/>
    </row>
    <row r="23" spans="1:8" ht="15.75">
      <c r="A23" s="28"/>
      <c r="B23" s="80" t="s">
        <v>62</v>
      </c>
      <c r="F23" s="135"/>
      <c r="G23" s="98"/>
      <c r="H23" s="98"/>
    </row>
    <row r="24" spans="1:8" ht="15.75">
      <c r="A24" s="28"/>
      <c r="B24" s="29" t="s">
        <v>95</v>
      </c>
      <c r="F24" s="135"/>
      <c r="G24" s="98">
        <v>9235</v>
      </c>
      <c r="H24" s="98">
        <v>9875</v>
      </c>
    </row>
    <row r="25" spans="1:8" ht="15.75">
      <c r="A25" s="28"/>
      <c r="B25" s="80"/>
      <c r="F25" s="135"/>
      <c r="G25" s="161">
        <f>SUM(G24:G24)</f>
        <v>9235</v>
      </c>
      <c r="H25" s="161">
        <f>SUM(H24:H24)</f>
        <v>9875</v>
      </c>
    </row>
    <row r="26" spans="1:8" ht="15.75">
      <c r="A26" s="28"/>
      <c r="B26" s="80"/>
      <c r="F26" s="135"/>
      <c r="G26" s="98"/>
      <c r="H26" s="98"/>
    </row>
    <row r="27" spans="1:8" ht="15.75">
      <c r="A27" s="28"/>
      <c r="B27" s="80" t="s">
        <v>63</v>
      </c>
      <c r="F27" s="135"/>
      <c r="G27" s="98"/>
      <c r="H27" s="98"/>
    </row>
    <row r="28" spans="1:8" ht="15.75">
      <c r="A28" s="28"/>
      <c r="B28" s="58" t="s">
        <v>93</v>
      </c>
      <c r="F28" s="135"/>
      <c r="G28" s="98">
        <v>18318</v>
      </c>
      <c r="H28" s="98">
        <v>19243</v>
      </c>
    </row>
    <row r="29" spans="1:8" ht="15.75">
      <c r="A29" s="28"/>
      <c r="B29" s="56" t="s">
        <v>92</v>
      </c>
      <c r="F29" s="135"/>
      <c r="G29" s="98">
        <v>14477</v>
      </c>
      <c r="H29" s="98">
        <f>16143+833</f>
        <v>16976</v>
      </c>
    </row>
    <row r="30" spans="1:8" ht="15.75">
      <c r="A30" s="28"/>
      <c r="B30" s="58" t="s">
        <v>64</v>
      </c>
      <c r="F30" s="135"/>
      <c r="G30" s="162">
        <v>263</v>
      </c>
      <c r="H30" s="162">
        <f>794+1370</f>
        <v>2164</v>
      </c>
    </row>
    <row r="31" spans="1:8" ht="15.75">
      <c r="A31" s="28"/>
      <c r="B31" s="80"/>
      <c r="F31" s="135"/>
      <c r="G31" s="161">
        <f>SUM(G28:G30)</f>
        <v>33058</v>
      </c>
      <c r="H31" s="161">
        <f>SUM(H28:H30)</f>
        <v>38383</v>
      </c>
    </row>
    <row r="32" spans="1:8" ht="15.75">
      <c r="A32" s="28"/>
      <c r="B32" s="29"/>
      <c r="F32" s="135"/>
      <c r="G32" s="98"/>
      <c r="H32" s="98"/>
    </row>
    <row r="33" spans="1:11" ht="15.75">
      <c r="A33" s="28"/>
      <c r="B33" s="80" t="s">
        <v>103</v>
      </c>
      <c r="F33" s="135"/>
      <c r="G33" s="160">
        <f>+G25+G31</f>
        <v>42293</v>
      </c>
      <c r="H33" s="160">
        <f>+H25+H31</f>
        <v>48258</v>
      </c>
      <c r="K33" s="14"/>
    </row>
    <row r="34" spans="1:11" ht="15.75">
      <c r="A34" s="28"/>
      <c r="B34" s="80"/>
      <c r="F34" s="135"/>
      <c r="G34" s="163"/>
      <c r="H34" s="163"/>
      <c r="K34" s="14"/>
    </row>
    <row r="35" spans="1:11" ht="16.5" thickBot="1">
      <c r="A35" s="28"/>
      <c r="B35" s="80" t="s">
        <v>65</v>
      </c>
      <c r="F35" s="135"/>
      <c r="G35" s="159">
        <f>+G33+G20</f>
        <v>156500</v>
      </c>
      <c r="H35" s="159">
        <f>+H33+H20</f>
        <v>163910</v>
      </c>
      <c r="K35" s="14"/>
    </row>
    <row r="36" ht="16.5" thickTop="1">
      <c r="G36" s="83"/>
    </row>
    <row r="37" spans="2:7" ht="15.75">
      <c r="B37" s="46" t="s">
        <v>91</v>
      </c>
      <c r="C37" s="46"/>
      <c r="D37" s="46"/>
      <c r="E37" s="79"/>
      <c r="F37" s="78"/>
      <c r="G37" s="79"/>
    </row>
    <row r="38" spans="2:7" ht="15.75">
      <c r="B38" s="77" t="s">
        <v>120</v>
      </c>
      <c r="C38" s="46"/>
      <c r="D38" s="46"/>
      <c r="E38" s="79"/>
      <c r="F38" s="78"/>
      <c r="G38" s="79"/>
    </row>
    <row r="39" ht="15.75">
      <c r="B39" s="46" t="s">
        <v>90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workbookViewId="0" topLeftCell="A1">
      <selection activeCell="A1" sqref="A1"/>
    </sheetView>
  </sheetViews>
  <sheetFormatPr defaultColWidth="9.00390625" defaultRowHeight="15.75"/>
  <cols>
    <col min="1" max="1" width="30.00390625" style="72" customWidth="1"/>
    <col min="2" max="2" width="8.75390625" style="72" hidden="1" customWidth="1"/>
    <col min="3" max="3" width="7.375" style="72" hidden="1" customWidth="1"/>
    <col min="4" max="7" width="13.625" style="72" customWidth="1"/>
    <col min="8" max="16384" width="8.125" style="72" customWidth="1"/>
  </cols>
  <sheetData>
    <row r="1" spans="1:15" s="10" customFormat="1" ht="15.75">
      <c r="A1" s="1" t="s">
        <v>0</v>
      </c>
      <c r="B1" s="20"/>
      <c r="C1" s="20"/>
      <c r="D1" s="21"/>
      <c r="E1" s="21"/>
      <c r="G1" s="9"/>
      <c r="J1" s="23"/>
      <c r="K1" s="50"/>
      <c r="L1" s="21"/>
      <c r="M1" s="21"/>
      <c r="N1" s="7"/>
      <c r="O1" s="7"/>
    </row>
    <row r="2" spans="1:15" s="10" customFormat="1" ht="15.75">
      <c r="A2" s="2" t="s">
        <v>1</v>
      </c>
      <c r="B2" s="20"/>
      <c r="C2" s="20"/>
      <c r="D2" s="94"/>
      <c r="E2" s="17"/>
      <c r="F2" s="17"/>
      <c r="G2" s="17"/>
      <c r="I2" s="21"/>
      <c r="J2" s="21"/>
      <c r="K2" s="21"/>
      <c r="L2" s="21"/>
      <c r="M2" s="21"/>
      <c r="N2" s="7"/>
      <c r="O2" s="7"/>
    </row>
    <row r="3" spans="1:7" s="10" customFormat="1" ht="15.75">
      <c r="A3" s="76" t="s">
        <v>38</v>
      </c>
      <c r="B3" s="25"/>
      <c r="C3" s="25"/>
      <c r="D3" s="26"/>
      <c r="E3" s="24"/>
      <c r="F3" s="24"/>
      <c r="G3" s="24"/>
    </row>
    <row r="4" spans="1:7" s="10" customFormat="1" ht="15.75">
      <c r="A4" s="8"/>
      <c r="B4" s="25"/>
      <c r="C4" s="25"/>
      <c r="D4" s="26"/>
      <c r="E4" s="26"/>
      <c r="F4" s="26"/>
      <c r="G4" s="26"/>
    </row>
    <row r="5" spans="1:7" s="10" customFormat="1" ht="15.75">
      <c r="A5" s="66" t="s">
        <v>85</v>
      </c>
      <c r="B5" s="81"/>
      <c r="C5" s="81"/>
      <c r="D5" s="66"/>
      <c r="E5" s="75"/>
      <c r="F5" s="81"/>
      <c r="G5" s="81"/>
    </row>
    <row r="6" spans="1:7" s="10" customFormat="1" ht="15.75">
      <c r="A6" s="66" t="s">
        <v>129</v>
      </c>
      <c r="B6" s="25"/>
      <c r="C6" s="25"/>
      <c r="D6" s="66"/>
      <c r="E6" s="75"/>
      <c r="F6" s="81"/>
      <c r="G6" s="81"/>
    </row>
    <row r="7" spans="1:8" s="10" customFormat="1" ht="15.75">
      <c r="A7" s="125" t="s">
        <v>2</v>
      </c>
      <c r="B7" s="51"/>
      <c r="C7" s="51"/>
      <c r="D7" s="125"/>
      <c r="E7" s="82"/>
      <c r="F7" s="82"/>
      <c r="G7" s="82"/>
      <c r="H7" s="52"/>
    </row>
    <row r="8" spans="2:8" s="10" customFormat="1" ht="7.5" customHeight="1">
      <c r="B8" s="3"/>
      <c r="C8" s="3"/>
      <c r="D8" s="15"/>
      <c r="E8" s="4"/>
      <c r="F8" s="4"/>
      <c r="G8" s="4"/>
      <c r="H8" s="4"/>
    </row>
    <row r="9" spans="4:7" s="69" customFormat="1" ht="15.75">
      <c r="D9" s="127" t="s">
        <v>116</v>
      </c>
      <c r="E9" s="127"/>
      <c r="F9" s="127"/>
      <c r="G9" s="127"/>
    </row>
    <row r="10" spans="3:7" s="69" customFormat="1" ht="15.75">
      <c r="C10" s="70" t="s">
        <v>35</v>
      </c>
      <c r="D10" s="132" t="s">
        <v>12</v>
      </c>
      <c r="E10" s="132" t="s">
        <v>12</v>
      </c>
      <c r="F10" s="132" t="s">
        <v>13</v>
      </c>
      <c r="G10" s="132" t="s">
        <v>104</v>
      </c>
    </row>
    <row r="11" spans="3:7" s="69" customFormat="1" ht="15.75">
      <c r="C11" s="70"/>
      <c r="D11" s="132" t="s">
        <v>80</v>
      </c>
      <c r="E11" s="132" t="s">
        <v>81</v>
      </c>
      <c r="F11" s="132" t="s">
        <v>82</v>
      </c>
      <c r="G11" s="132"/>
    </row>
    <row r="12" spans="3:7" s="69" customFormat="1" ht="15.75">
      <c r="C12" s="70"/>
      <c r="D12" s="132"/>
      <c r="E12" s="132" t="s">
        <v>83</v>
      </c>
      <c r="F12" s="132"/>
      <c r="G12" s="132"/>
    </row>
    <row r="13" spans="3:7" s="69" customFormat="1" ht="15.75">
      <c r="C13" s="70"/>
      <c r="D13" s="132"/>
      <c r="E13" s="132" t="s">
        <v>80</v>
      </c>
      <c r="F13" s="132"/>
      <c r="G13" s="132"/>
    </row>
    <row r="14" spans="3:7" s="69" customFormat="1" ht="15.75">
      <c r="C14" s="70"/>
      <c r="D14" s="132"/>
      <c r="E14" s="132" t="s">
        <v>84</v>
      </c>
      <c r="F14" s="132"/>
      <c r="G14" s="132"/>
    </row>
    <row r="15" spans="3:7" s="69" customFormat="1" ht="15.75">
      <c r="C15" s="70"/>
      <c r="D15" s="132" t="s">
        <v>3</v>
      </c>
      <c r="E15" s="132" t="s">
        <v>3</v>
      </c>
      <c r="F15" s="132" t="s">
        <v>3</v>
      </c>
      <c r="G15" s="132" t="s">
        <v>3</v>
      </c>
    </row>
    <row r="16" spans="1:7" ht="16.5" customHeight="1">
      <c r="A16" s="69" t="s">
        <v>130</v>
      </c>
      <c r="B16" s="69"/>
      <c r="C16" s="70"/>
      <c r="D16" s="71"/>
      <c r="E16" s="71"/>
      <c r="F16" s="71"/>
      <c r="G16" s="71"/>
    </row>
    <row r="17" spans="1:7" ht="16.5" customHeight="1">
      <c r="A17" s="74" t="s">
        <v>131</v>
      </c>
      <c r="B17" s="69"/>
      <c r="C17" s="70"/>
      <c r="D17" s="71"/>
      <c r="E17" s="71"/>
      <c r="F17" s="71"/>
      <c r="G17" s="71"/>
    </row>
    <row r="18" spans="1:7" ht="16.5" customHeight="1">
      <c r="A18" s="69" t="s">
        <v>108</v>
      </c>
      <c r="B18" s="69"/>
      <c r="C18" s="70"/>
      <c r="D18" s="71"/>
      <c r="E18" s="71"/>
      <c r="F18" s="71"/>
      <c r="G18" s="71"/>
    </row>
    <row r="19" spans="1:7" s="69" customFormat="1" ht="16.5" customHeight="1">
      <c r="A19" s="72" t="s">
        <v>98</v>
      </c>
      <c r="C19" s="70"/>
      <c r="D19" s="131">
        <v>60000</v>
      </c>
      <c r="E19" s="131">
        <v>15027</v>
      </c>
      <c r="F19" s="131">
        <v>38376</v>
      </c>
      <c r="G19" s="131">
        <f>SUM(D19:F19)</f>
        <v>113403</v>
      </c>
    </row>
    <row r="20" spans="1:7" s="69" customFormat="1" ht="16.5" customHeight="1">
      <c r="A20" s="72" t="s">
        <v>101</v>
      </c>
      <c r="C20" s="70"/>
      <c r="D20" s="131"/>
      <c r="E20" s="131"/>
      <c r="F20" s="131"/>
      <c r="G20" s="131"/>
    </row>
    <row r="21" spans="1:7" ht="16.5" customHeight="1">
      <c r="A21" s="118" t="s">
        <v>102</v>
      </c>
      <c r="C21" s="88"/>
      <c r="D21" s="119">
        <v>0</v>
      </c>
      <c r="E21" s="119">
        <v>-264</v>
      </c>
      <c r="F21" s="119">
        <v>26</v>
      </c>
      <c r="G21" s="119">
        <f>SUM(D21:F21)</f>
        <v>-238</v>
      </c>
    </row>
    <row r="22" spans="1:7" ht="16.5" customHeight="1">
      <c r="A22" s="69" t="s">
        <v>110</v>
      </c>
      <c r="C22" s="88"/>
      <c r="D22" s="122">
        <f>SUM(D19:D21)</f>
        <v>60000</v>
      </c>
      <c r="E22" s="122">
        <f>SUM(E19:E21)</f>
        <v>14763</v>
      </c>
      <c r="F22" s="122">
        <f>SUM(F19:F21)</f>
        <v>38402</v>
      </c>
      <c r="G22" s="122">
        <f>SUM(G19:G21)</f>
        <v>113165</v>
      </c>
    </row>
    <row r="23" spans="1:7" ht="16.5" customHeight="1">
      <c r="A23"/>
      <c r="C23" s="88"/>
      <c r="D23" s="119"/>
      <c r="E23" s="119"/>
      <c r="F23" s="119"/>
      <c r="G23" s="119"/>
    </row>
    <row r="24" spans="1:7" ht="16.5" customHeight="1">
      <c r="A24" s="80" t="s">
        <v>132</v>
      </c>
      <c r="C24" s="88"/>
      <c r="D24" s="119"/>
      <c r="E24" s="119"/>
      <c r="F24" s="119"/>
      <c r="G24" s="119"/>
    </row>
    <row r="25" spans="1:7" ht="16.5" customHeight="1">
      <c r="A25" s="80" t="s">
        <v>133</v>
      </c>
      <c r="C25" s="88"/>
      <c r="D25" s="119"/>
      <c r="E25" s="119"/>
      <c r="F25" s="119"/>
      <c r="G25" s="119"/>
    </row>
    <row r="26" spans="1:7" ht="16.5" customHeight="1">
      <c r="A26" s="118" t="s">
        <v>66</v>
      </c>
      <c r="C26" s="92"/>
      <c r="D26" s="138">
        <v>0</v>
      </c>
      <c r="E26" s="138">
        <v>0</v>
      </c>
      <c r="F26" s="139">
        <f>+'IS'!H28</f>
        <v>6807</v>
      </c>
      <c r="G26" s="139">
        <f>SUM(D26:F26)</f>
        <v>6807</v>
      </c>
    </row>
    <row r="27" spans="1:7" ht="16.5" customHeight="1">
      <c r="A27" s="69" t="s">
        <v>70</v>
      </c>
      <c r="C27" s="92"/>
      <c r="D27" s="137"/>
      <c r="E27" s="137"/>
      <c r="F27" s="124"/>
      <c r="G27" s="124"/>
    </row>
    <row r="28" spans="1:7" s="69" customFormat="1" ht="16.5" customHeight="1">
      <c r="A28" s="69" t="s">
        <v>71</v>
      </c>
      <c r="C28" s="128"/>
      <c r="D28" s="129">
        <f>SUM(D26:D26)</f>
        <v>0</v>
      </c>
      <c r="E28" s="129">
        <f>SUM(E26:E26)</f>
        <v>0</v>
      </c>
      <c r="F28" s="130">
        <f>SUM(F26:F26)</f>
        <v>6807</v>
      </c>
      <c r="G28" s="130">
        <f>SUM(G26:G26)</f>
        <v>6807</v>
      </c>
    </row>
    <row r="29" spans="1:7" ht="16.5" customHeight="1">
      <c r="A29" s="73" t="s">
        <v>72</v>
      </c>
      <c r="C29" s="92"/>
      <c r="D29" s="120"/>
      <c r="E29" s="120"/>
      <c r="F29" s="119"/>
      <c r="G29" s="119"/>
    </row>
    <row r="30" spans="1:7" ht="16.5" customHeight="1">
      <c r="A30" s="73" t="s">
        <v>73</v>
      </c>
      <c r="C30" s="92">
        <v>7</v>
      </c>
      <c r="D30" s="120">
        <v>0</v>
      </c>
      <c r="E30" s="120">
        <v>0</v>
      </c>
      <c r="F30" s="121">
        <v>-4320</v>
      </c>
      <c r="G30" s="119">
        <f>SUM(D30:F30)</f>
        <v>-4320</v>
      </c>
    </row>
    <row r="31" spans="1:9" s="69" customFormat="1" ht="16.5" customHeight="1" thickBot="1">
      <c r="A31" s="69" t="s">
        <v>134</v>
      </c>
      <c r="C31" s="70"/>
      <c r="D31" s="126">
        <f>+D22+D28+D30</f>
        <v>60000</v>
      </c>
      <c r="E31" s="126">
        <f>+E22+E28+E30</f>
        <v>14763</v>
      </c>
      <c r="F31" s="126">
        <f>+F22+F28+F30</f>
        <v>40889</v>
      </c>
      <c r="G31" s="126">
        <f>+G22+G28+G30</f>
        <v>115652</v>
      </c>
      <c r="I31" s="136"/>
    </row>
    <row r="32" spans="1:7" ht="16.5" customHeight="1" thickTop="1">
      <c r="A32" s="69"/>
      <c r="C32" s="88"/>
      <c r="D32" s="124"/>
      <c r="E32" s="124"/>
      <c r="F32" s="124"/>
      <c r="G32" s="124"/>
    </row>
    <row r="33" spans="1:7" ht="16.5" customHeight="1">
      <c r="A33" s="69" t="s">
        <v>135</v>
      </c>
      <c r="B33" s="69"/>
      <c r="C33" s="70"/>
      <c r="D33" s="71"/>
      <c r="E33" s="71"/>
      <c r="F33" s="71"/>
      <c r="G33" s="71"/>
    </row>
    <row r="34" spans="1:7" ht="16.5" customHeight="1">
      <c r="A34" s="74" t="s">
        <v>136</v>
      </c>
      <c r="B34" s="69"/>
      <c r="C34" s="70"/>
      <c r="D34" s="71"/>
      <c r="E34" s="71"/>
      <c r="F34" s="71"/>
      <c r="G34" s="71"/>
    </row>
    <row r="35" spans="1:7" ht="16.5" customHeight="1">
      <c r="A35" s="69"/>
      <c r="B35" s="69"/>
      <c r="C35" s="70"/>
      <c r="D35" s="71"/>
      <c r="E35" s="71"/>
      <c r="F35" s="71"/>
      <c r="G35" s="71"/>
    </row>
    <row r="36" spans="1:7" s="69" customFormat="1" ht="16.5" customHeight="1">
      <c r="A36" s="69" t="s">
        <v>109</v>
      </c>
      <c r="C36" s="70"/>
      <c r="D36" s="131">
        <v>60000</v>
      </c>
      <c r="E36" s="131">
        <v>14763</v>
      </c>
      <c r="F36" s="131">
        <v>40889</v>
      </c>
      <c r="G36" s="131">
        <f>SUM(D36:F36)</f>
        <v>115652</v>
      </c>
    </row>
    <row r="37" spans="1:7" ht="16.5" customHeight="1">
      <c r="A37" s="80" t="s">
        <v>132</v>
      </c>
      <c r="C37" s="88"/>
      <c r="D37" s="119"/>
      <c r="E37" s="119"/>
      <c r="F37" s="119"/>
      <c r="G37" s="119"/>
    </row>
    <row r="38" spans="1:7" ht="16.5" customHeight="1">
      <c r="A38" s="80" t="s">
        <v>137</v>
      </c>
      <c r="C38" s="88"/>
      <c r="D38" s="119"/>
      <c r="E38" s="119"/>
      <c r="F38" s="119"/>
      <c r="G38" s="119"/>
    </row>
    <row r="39" spans="1:7" ht="16.5" customHeight="1">
      <c r="A39" s="72" t="s">
        <v>121</v>
      </c>
      <c r="C39" s="88"/>
      <c r="D39" s="124"/>
      <c r="E39" s="124"/>
      <c r="F39" s="124"/>
      <c r="G39" s="124"/>
    </row>
    <row r="40" spans="1:7" ht="16.5" customHeight="1">
      <c r="A40" s="72" t="s">
        <v>122</v>
      </c>
      <c r="C40" s="88"/>
      <c r="D40" s="124">
        <v>0</v>
      </c>
      <c r="E40" s="124">
        <f>181+94+1+13+78</f>
        <v>367</v>
      </c>
      <c r="F40" s="124">
        <v>0</v>
      </c>
      <c r="G40" s="164">
        <f>SUM(D40:F40)</f>
        <v>367</v>
      </c>
    </row>
    <row r="41" spans="1:7" ht="16.5" customHeight="1">
      <c r="A41" s="118" t="s">
        <v>66</v>
      </c>
      <c r="C41" s="92"/>
      <c r="D41" s="120">
        <v>0</v>
      </c>
      <c r="E41" s="120">
        <v>0</v>
      </c>
      <c r="F41" s="164">
        <f>+'IS'!G28</f>
        <v>4758</v>
      </c>
      <c r="G41" s="164">
        <f>SUM(D41:F41)</f>
        <v>4758</v>
      </c>
    </row>
    <row r="42" spans="1:7" ht="16.5" customHeight="1">
      <c r="A42" s="69" t="s">
        <v>70</v>
      </c>
      <c r="C42" s="92"/>
      <c r="D42" s="123"/>
      <c r="E42" s="123"/>
      <c r="F42" s="165"/>
      <c r="G42" s="165"/>
    </row>
    <row r="43" spans="1:7" s="69" customFormat="1" ht="16.5" customHeight="1">
      <c r="A43" s="69" t="s">
        <v>69</v>
      </c>
      <c r="C43" s="128"/>
      <c r="D43" s="129">
        <f>SUM(D41:D41)</f>
        <v>0</v>
      </c>
      <c r="E43" s="166">
        <f>SUM(E40:E41)</f>
        <v>367</v>
      </c>
      <c r="F43" s="166">
        <f>SUM(F41:F41)</f>
        <v>4758</v>
      </c>
      <c r="G43" s="166">
        <f>SUM(G40:G41)</f>
        <v>5125</v>
      </c>
    </row>
    <row r="44" spans="1:7" s="69" customFormat="1" ht="16.5" customHeight="1">
      <c r="A44" s="73" t="s">
        <v>72</v>
      </c>
      <c r="C44" s="128"/>
      <c r="D44" s="129"/>
      <c r="E44" s="129"/>
      <c r="F44" s="166"/>
      <c r="G44" s="166"/>
    </row>
    <row r="45" spans="1:7" ht="16.5" customHeight="1">
      <c r="A45" s="73" t="s">
        <v>73</v>
      </c>
      <c r="C45" s="92"/>
      <c r="D45" s="120">
        <v>0</v>
      </c>
      <c r="E45" s="120">
        <v>0</v>
      </c>
      <c r="F45" s="167">
        <v>-6570</v>
      </c>
      <c r="G45" s="119">
        <f>SUM(D45:F45)</f>
        <v>-6570</v>
      </c>
    </row>
    <row r="46" spans="1:7" s="69" customFormat="1" ht="16.5" customHeight="1" thickBot="1">
      <c r="A46" s="69" t="s">
        <v>138</v>
      </c>
      <c r="C46" s="70"/>
      <c r="D46" s="126">
        <f>+D43+D36+D45</f>
        <v>60000</v>
      </c>
      <c r="E46" s="126">
        <f>+E43+E36+E45</f>
        <v>15130</v>
      </c>
      <c r="F46" s="168">
        <f>+F43+F36+F45</f>
        <v>39077</v>
      </c>
      <c r="G46" s="168">
        <f>+G43+G36+G45</f>
        <v>114207</v>
      </c>
    </row>
    <row r="47" spans="4:7" ht="16.5" thickTop="1">
      <c r="D47" s="119"/>
      <c r="E47" s="119"/>
      <c r="F47" s="119"/>
      <c r="G47" s="119"/>
    </row>
    <row r="48" spans="1:7" s="10" customFormat="1" ht="15.75">
      <c r="A48" s="46" t="s">
        <v>106</v>
      </c>
      <c r="B48" s="46"/>
      <c r="C48" s="46"/>
      <c r="D48" s="46"/>
      <c r="E48" s="79"/>
      <c r="F48" s="79"/>
      <c r="G48" s="103"/>
    </row>
    <row r="49" spans="1:7" s="10" customFormat="1" ht="15.75">
      <c r="A49" s="77" t="s">
        <v>112</v>
      </c>
      <c r="B49" s="46"/>
      <c r="C49" s="46"/>
      <c r="D49" s="46"/>
      <c r="E49" s="79"/>
      <c r="F49" s="79"/>
      <c r="G49" s="103"/>
    </row>
    <row r="50" spans="1:7" ht="15.75">
      <c r="A50" s="46" t="s">
        <v>105</v>
      </c>
      <c r="B50" s="46"/>
      <c r="C50" s="10"/>
      <c r="D50" s="10"/>
      <c r="E50" s="10"/>
      <c r="F50" s="10"/>
      <c r="G50" s="119"/>
    </row>
    <row r="51" spans="4:7" ht="15.75">
      <c r="D51" s="119"/>
      <c r="E51" s="119"/>
      <c r="F51" s="119"/>
      <c r="G51" s="119"/>
    </row>
    <row r="52" spans="4:7" ht="15.75">
      <c r="D52" s="119"/>
      <c r="E52" s="119"/>
      <c r="F52" s="119"/>
      <c r="G52" s="119"/>
    </row>
    <row r="53" spans="4:7" ht="15.75">
      <c r="D53" s="119"/>
      <c r="E53" s="119"/>
      <c r="F53" s="119"/>
      <c r="G53" s="119"/>
    </row>
    <row r="54" spans="4:7" ht="15.75">
      <c r="D54" s="119"/>
      <c r="E54" s="119"/>
      <c r="F54" s="119"/>
      <c r="G54" s="119"/>
    </row>
    <row r="55" spans="4:7" ht="15.75">
      <c r="D55" s="119"/>
      <c r="E55" s="119"/>
      <c r="F55" s="119"/>
      <c r="G55" s="119"/>
    </row>
    <row r="56" spans="4:7" ht="15.75">
      <c r="D56" s="119"/>
      <c r="E56" s="119"/>
      <c r="F56" s="119"/>
      <c r="G56" s="119"/>
    </row>
    <row r="57" spans="4:7" ht="15.75">
      <c r="D57" s="119"/>
      <c r="E57" s="119"/>
      <c r="F57" s="119"/>
      <c r="G57" s="119"/>
    </row>
    <row r="58" spans="4:7" ht="15.75">
      <c r="D58" s="119"/>
      <c r="E58" s="119"/>
      <c r="F58" s="119"/>
      <c r="G58" s="119"/>
    </row>
    <row r="59" spans="4:7" ht="15.75">
      <c r="D59" s="119"/>
      <c r="E59" s="119"/>
      <c r="F59" s="119"/>
      <c r="G59" s="119"/>
    </row>
    <row r="60" spans="4:7" ht="15.75">
      <c r="D60" s="119"/>
      <c r="E60" s="119"/>
      <c r="F60" s="119"/>
      <c r="G60" s="119"/>
    </row>
    <row r="61" spans="4:7" ht="15.75">
      <c r="D61" s="119"/>
      <c r="E61" s="119"/>
      <c r="F61" s="119"/>
      <c r="G61" s="119"/>
    </row>
    <row r="62" spans="4:7" ht="15.75">
      <c r="D62" s="119"/>
      <c r="E62" s="119"/>
      <c r="F62" s="119"/>
      <c r="G62" s="119"/>
    </row>
    <row r="63" spans="4:7" ht="15.75">
      <c r="D63" s="119"/>
      <c r="E63" s="119"/>
      <c r="F63" s="119"/>
      <c r="G63" s="119"/>
    </row>
    <row r="64" spans="4:7" ht="15.75">
      <c r="D64" s="119"/>
      <c r="E64" s="119"/>
      <c r="F64" s="119"/>
      <c r="G64" s="119"/>
    </row>
    <row r="65" spans="4:7" ht="15.75">
      <c r="D65" s="119"/>
      <c r="E65" s="119"/>
      <c r="F65" s="119"/>
      <c r="G65" s="119"/>
    </row>
    <row r="66" spans="4:7" ht="15.75">
      <c r="D66" s="119"/>
      <c r="E66" s="119"/>
      <c r="F66" s="119"/>
      <c r="G66" s="119"/>
    </row>
    <row r="67" spans="4:7" ht="15.75">
      <c r="D67" s="119"/>
      <c r="E67" s="119"/>
      <c r="F67" s="119"/>
      <c r="G67" s="119"/>
    </row>
    <row r="68" spans="4:7" ht="15.75">
      <c r="D68" s="119"/>
      <c r="E68" s="119"/>
      <c r="F68" s="119"/>
      <c r="G68" s="119"/>
    </row>
    <row r="69" spans="4:7" ht="15.75">
      <c r="D69" s="119"/>
      <c r="E69" s="119"/>
      <c r="F69" s="119"/>
      <c r="G69" s="119"/>
    </row>
    <row r="70" spans="4:7" ht="15.75">
      <c r="D70" s="119"/>
      <c r="E70" s="119"/>
      <c r="F70" s="119"/>
      <c r="G70" s="119"/>
    </row>
    <row r="71" spans="4:7" ht="15.75">
      <c r="D71" s="119"/>
      <c r="E71" s="119"/>
      <c r="F71" s="119"/>
      <c r="G71" s="119"/>
    </row>
    <row r="72" spans="4:7" ht="15.75">
      <c r="D72" s="119"/>
      <c r="E72" s="119"/>
      <c r="F72" s="119"/>
      <c r="G72" s="119"/>
    </row>
    <row r="73" spans="4:7" ht="15.75">
      <c r="D73" s="119"/>
      <c r="E73" s="119"/>
      <c r="F73" s="119"/>
      <c r="G73" s="119"/>
    </row>
    <row r="74" spans="4:7" ht="15.75">
      <c r="D74" s="119"/>
      <c r="E74" s="119"/>
      <c r="F74" s="119"/>
      <c r="G74" s="119"/>
    </row>
    <row r="75" spans="4:7" ht="15.75">
      <c r="D75" s="119"/>
      <c r="E75" s="119"/>
      <c r="F75" s="119"/>
      <c r="G75" s="119"/>
    </row>
    <row r="76" spans="4:7" ht="15.75">
      <c r="D76" s="119"/>
      <c r="E76" s="119"/>
      <c r="F76" s="119"/>
      <c r="G76" s="119"/>
    </row>
    <row r="77" spans="4:7" ht="15.75">
      <c r="D77" s="119"/>
      <c r="E77" s="119"/>
      <c r="F77" s="119"/>
      <c r="G77" s="119"/>
    </row>
    <row r="78" spans="4:7" ht="15.75">
      <c r="D78" s="119"/>
      <c r="E78" s="119"/>
      <c r="F78" s="119"/>
      <c r="G78" s="119"/>
    </row>
    <row r="79" spans="4:7" ht="15.75">
      <c r="D79" s="119"/>
      <c r="E79" s="119"/>
      <c r="F79" s="119"/>
      <c r="G79" s="119"/>
    </row>
    <row r="80" spans="4:7" ht="15.75">
      <c r="D80" s="119"/>
      <c r="E80" s="119"/>
      <c r="F80" s="119"/>
      <c r="G80" s="119"/>
    </row>
    <row r="81" spans="4:7" ht="15.75">
      <c r="D81" s="119"/>
      <c r="E81" s="119"/>
      <c r="F81" s="119"/>
      <c r="G81" s="119"/>
    </row>
    <row r="82" spans="4:7" ht="15.75">
      <c r="D82" s="119"/>
      <c r="E82" s="119"/>
      <c r="F82" s="119"/>
      <c r="G82" s="119"/>
    </row>
    <row r="83" spans="4:7" ht="15.75">
      <c r="D83" s="119"/>
      <c r="E83" s="119"/>
      <c r="F83" s="119"/>
      <c r="G83" s="119"/>
    </row>
    <row r="84" spans="4:7" ht="15.75">
      <c r="D84" s="119"/>
      <c r="E84" s="119"/>
      <c r="F84" s="119"/>
      <c r="G84" s="119"/>
    </row>
    <row r="85" spans="4:7" ht="15.75">
      <c r="D85" s="119"/>
      <c r="E85" s="119"/>
      <c r="F85" s="119"/>
      <c r="G85" s="119"/>
    </row>
    <row r="86" spans="4:7" ht="15.75">
      <c r="D86" s="119"/>
      <c r="E86" s="119"/>
      <c r="F86" s="119"/>
      <c r="G86" s="119"/>
    </row>
    <row r="87" spans="4:7" ht="15.75">
      <c r="D87" s="119"/>
      <c r="E87" s="119"/>
      <c r="F87" s="119"/>
      <c r="G87" s="119"/>
    </row>
    <row r="88" spans="4:7" ht="15.75">
      <c r="D88" s="119"/>
      <c r="E88" s="119"/>
      <c r="F88" s="119"/>
      <c r="G88" s="119"/>
    </row>
    <row r="89" spans="4:7" ht="15.75">
      <c r="D89" s="119"/>
      <c r="E89" s="119"/>
      <c r="F89" s="119"/>
      <c r="G89" s="119"/>
    </row>
    <row r="90" spans="4:7" ht="15.75">
      <c r="D90" s="119"/>
      <c r="E90" s="119"/>
      <c r="F90" s="119"/>
      <c r="G90" s="119"/>
    </row>
    <row r="91" spans="4:7" ht="15.75">
      <c r="D91" s="119"/>
      <c r="E91" s="119"/>
      <c r="F91" s="119"/>
      <c r="G91" s="119"/>
    </row>
    <row r="92" spans="4:7" ht="15.75">
      <c r="D92" s="119"/>
      <c r="E92" s="119"/>
      <c r="F92" s="119"/>
      <c r="G92" s="119"/>
    </row>
    <row r="93" spans="4:7" ht="15.75">
      <c r="D93" s="119"/>
      <c r="E93" s="119"/>
      <c r="F93" s="119"/>
      <c r="G93" s="119"/>
    </row>
    <row r="94" spans="4:7" ht="15.75">
      <c r="D94" s="119"/>
      <c r="E94" s="119"/>
      <c r="F94" s="119"/>
      <c r="G94" s="119"/>
    </row>
    <row r="95" spans="4:7" ht="15.75">
      <c r="D95" s="119"/>
      <c r="E95" s="119"/>
      <c r="F95" s="119"/>
      <c r="G95" s="119"/>
    </row>
    <row r="96" spans="4:7" ht="15.75">
      <c r="D96" s="119"/>
      <c r="E96" s="119"/>
      <c r="F96" s="119"/>
      <c r="G96" s="119"/>
    </row>
    <row r="97" spans="4:7" ht="15.75">
      <c r="D97" s="119"/>
      <c r="E97" s="119"/>
      <c r="F97" s="119"/>
      <c r="G97" s="119"/>
    </row>
    <row r="98" spans="4:7" ht="15.75">
      <c r="D98" s="119"/>
      <c r="E98" s="119"/>
      <c r="F98" s="119"/>
      <c r="G98" s="119"/>
    </row>
    <row r="99" spans="4:7" ht="15.75">
      <c r="D99" s="119"/>
      <c r="E99" s="119"/>
      <c r="F99" s="119"/>
      <c r="G99" s="119"/>
    </row>
    <row r="100" spans="4:7" ht="15.75">
      <c r="D100" s="119"/>
      <c r="E100" s="119"/>
      <c r="F100" s="119"/>
      <c r="G100" s="119"/>
    </row>
    <row r="101" spans="4:7" ht="15.75">
      <c r="D101" s="119"/>
      <c r="E101" s="119"/>
      <c r="F101" s="119"/>
      <c r="G101" s="119"/>
    </row>
    <row r="102" spans="4:7" ht="15.75">
      <c r="D102" s="119"/>
      <c r="E102" s="119"/>
      <c r="F102" s="119"/>
      <c r="G102" s="119"/>
    </row>
    <row r="103" spans="4:7" ht="15.75">
      <c r="D103" s="119"/>
      <c r="E103" s="119"/>
      <c r="F103" s="119"/>
      <c r="G103" s="119"/>
    </row>
    <row r="104" spans="4:7" ht="15.75">
      <c r="D104" s="119"/>
      <c r="E104" s="119"/>
      <c r="F104" s="119"/>
      <c r="G104" s="119"/>
    </row>
    <row r="105" spans="4:7" ht="15.75">
      <c r="D105" s="119"/>
      <c r="E105" s="119"/>
      <c r="F105" s="119"/>
      <c r="G105" s="119"/>
    </row>
    <row r="106" spans="4:7" ht="15.75">
      <c r="D106" s="119"/>
      <c r="E106" s="119"/>
      <c r="F106" s="119"/>
      <c r="G106" s="119"/>
    </row>
    <row r="107" spans="4:7" ht="15.75">
      <c r="D107" s="119"/>
      <c r="E107" s="119"/>
      <c r="F107" s="119"/>
      <c r="G107" s="119"/>
    </row>
    <row r="108" spans="4:7" ht="15.75">
      <c r="D108" s="119"/>
      <c r="E108" s="119"/>
      <c r="F108" s="119"/>
      <c r="G108" s="119"/>
    </row>
    <row r="109" spans="4:7" ht="15.75">
      <c r="D109" s="119"/>
      <c r="E109" s="119"/>
      <c r="F109" s="119"/>
      <c r="G109" s="119"/>
    </row>
    <row r="110" spans="4:7" ht="15.75">
      <c r="D110" s="119"/>
      <c r="E110" s="119"/>
      <c r="F110" s="119"/>
      <c r="G110" s="119"/>
    </row>
    <row r="111" spans="4:7" ht="15.75">
      <c r="D111" s="119"/>
      <c r="E111" s="119"/>
      <c r="F111" s="119"/>
      <c r="G111" s="119"/>
    </row>
    <row r="112" spans="4:7" ht="15.75">
      <c r="D112" s="119"/>
      <c r="E112" s="119"/>
      <c r="F112" s="119"/>
      <c r="G112" s="119"/>
    </row>
    <row r="113" spans="4:7" ht="15.75">
      <c r="D113" s="119"/>
      <c r="E113" s="119"/>
      <c r="F113" s="119"/>
      <c r="G113" s="119"/>
    </row>
    <row r="114" spans="4:7" ht="15.75">
      <c r="D114" s="119"/>
      <c r="E114" s="119"/>
      <c r="F114" s="119"/>
      <c r="G114" s="119"/>
    </row>
    <row r="115" spans="4:7" ht="15.75">
      <c r="D115" s="119"/>
      <c r="E115" s="119"/>
      <c r="F115" s="119"/>
      <c r="G115" s="119"/>
    </row>
    <row r="116" spans="4:7" ht="15.75">
      <c r="D116" s="119"/>
      <c r="E116" s="119"/>
      <c r="F116" s="119"/>
      <c r="G116" s="119"/>
    </row>
    <row r="117" spans="4:7" ht="15.75">
      <c r="D117" s="119"/>
      <c r="E117" s="119"/>
      <c r="F117" s="119"/>
      <c r="G117" s="119"/>
    </row>
    <row r="118" spans="4:7" ht="15.75">
      <c r="D118" s="119"/>
      <c r="E118" s="119"/>
      <c r="F118" s="119"/>
      <c r="G118" s="119"/>
    </row>
    <row r="119" spans="4:7" ht="15.75">
      <c r="D119" s="119"/>
      <c r="E119" s="119"/>
      <c r="F119" s="119"/>
      <c r="G119" s="119"/>
    </row>
    <row r="120" spans="4:7" ht="15.75">
      <c r="D120" s="119"/>
      <c r="E120" s="119"/>
      <c r="F120" s="119"/>
      <c r="G120" s="119"/>
    </row>
    <row r="121" spans="4:7" ht="15.75">
      <c r="D121" s="119"/>
      <c r="E121" s="119"/>
      <c r="F121" s="119"/>
      <c r="G121" s="119"/>
    </row>
    <row r="122" spans="4:7" ht="15.75">
      <c r="D122" s="119"/>
      <c r="E122" s="119"/>
      <c r="F122" s="119"/>
      <c r="G122" s="119"/>
    </row>
    <row r="123" spans="4:7" ht="15.75">
      <c r="D123" s="119"/>
      <c r="E123" s="119"/>
      <c r="F123" s="119"/>
      <c r="G123" s="119"/>
    </row>
    <row r="124" spans="4:7" ht="15.75">
      <c r="D124" s="119"/>
      <c r="E124" s="119"/>
      <c r="F124" s="119"/>
      <c r="G124" s="119"/>
    </row>
    <row r="125" spans="4:7" ht="15.75">
      <c r="D125" s="119"/>
      <c r="E125" s="119"/>
      <c r="F125" s="119"/>
      <c r="G125" s="119"/>
    </row>
    <row r="126" spans="4:7" ht="15.75">
      <c r="D126" s="119"/>
      <c r="E126" s="119"/>
      <c r="F126" s="119"/>
      <c r="G126" s="119"/>
    </row>
    <row r="127" spans="4:7" ht="15.75">
      <c r="D127" s="119"/>
      <c r="E127" s="119"/>
      <c r="F127" s="119"/>
      <c r="G127" s="119"/>
    </row>
    <row r="128" spans="4:7" ht="15.75">
      <c r="D128" s="119"/>
      <c r="E128" s="119"/>
      <c r="F128" s="119"/>
      <c r="G128" s="119"/>
    </row>
    <row r="129" spans="4:7" ht="15.75">
      <c r="D129" s="119"/>
      <c r="E129" s="119"/>
      <c r="F129" s="119"/>
      <c r="G129" s="119"/>
    </row>
    <row r="130" spans="4:7" ht="15.75">
      <c r="D130" s="119"/>
      <c r="E130" s="119"/>
      <c r="F130" s="119"/>
      <c r="G130" s="119"/>
    </row>
    <row r="131" spans="4:7" ht="15.75">
      <c r="D131" s="119"/>
      <c r="E131" s="119"/>
      <c r="F131" s="119"/>
      <c r="G131" s="119"/>
    </row>
    <row r="132" spans="4:7" ht="15.75">
      <c r="D132" s="119"/>
      <c r="E132" s="119"/>
      <c r="F132" s="119"/>
      <c r="G132" s="119"/>
    </row>
    <row r="133" spans="4:7" ht="15.75">
      <c r="D133" s="119"/>
      <c r="E133" s="119"/>
      <c r="F133" s="119"/>
      <c r="G133" s="119"/>
    </row>
    <row r="134" spans="4:7" ht="15.75">
      <c r="D134" s="119"/>
      <c r="E134" s="119"/>
      <c r="F134" s="119"/>
      <c r="G134" s="119"/>
    </row>
    <row r="135" spans="4:7" ht="15.75">
      <c r="D135" s="119"/>
      <c r="E135" s="119"/>
      <c r="F135" s="119"/>
      <c r="G135" s="119"/>
    </row>
    <row r="136" spans="4:7" ht="15.75">
      <c r="D136" s="119"/>
      <c r="E136" s="119"/>
      <c r="F136" s="119"/>
      <c r="G136" s="119"/>
    </row>
    <row r="137" spans="4:7" ht="15.75">
      <c r="D137" s="119"/>
      <c r="E137" s="119"/>
      <c r="F137" s="119"/>
      <c r="G137" s="119"/>
    </row>
    <row r="138" spans="4:7" ht="15.75">
      <c r="D138" s="119"/>
      <c r="E138" s="119"/>
      <c r="F138" s="119"/>
      <c r="G138" s="119"/>
    </row>
    <row r="139" spans="4:7" ht="15.75">
      <c r="D139" s="119"/>
      <c r="E139" s="119"/>
      <c r="F139" s="119"/>
      <c r="G139" s="119"/>
    </row>
    <row r="140" spans="4:7" ht="15.75">
      <c r="D140" s="119"/>
      <c r="E140" s="119"/>
      <c r="F140" s="119"/>
      <c r="G140" s="119"/>
    </row>
    <row r="141" spans="4:7" ht="15.75">
      <c r="D141" s="119"/>
      <c r="E141" s="119"/>
      <c r="F141" s="119"/>
      <c r="G141" s="119"/>
    </row>
    <row r="142" spans="4:7" ht="15.75">
      <c r="D142" s="119"/>
      <c r="E142" s="119"/>
      <c r="F142" s="119"/>
      <c r="G142" s="119"/>
    </row>
    <row r="143" spans="4:7" ht="15.75">
      <c r="D143" s="119"/>
      <c r="E143" s="119"/>
      <c r="F143" s="119"/>
      <c r="G143" s="119"/>
    </row>
    <row r="144" spans="4:7" ht="15.75">
      <c r="D144" s="119"/>
      <c r="E144" s="119"/>
      <c r="F144" s="119"/>
      <c r="G144" s="119"/>
    </row>
    <row r="145" spans="4:7" ht="15.75">
      <c r="D145" s="119"/>
      <c r="E145" s="119"/>
      <c r="F145" s="119"/>
      <c r="G145" s="119"/>
    </row>
    <row r="146" spans="4:7" ht="15.75">
      <c r="D146" s="119"/>
      <c r="E146" s="119"/>
      <c r="F146" s="119"/>
      <c r="G146" s="119"/>
    </row>
    <row r="147" spans="4:7" ht="15.75">
      <c r="D147" s="119"/>
      <c r="E147" s="119"/>
      <c r="F147" s="119"/>
      <c r="G147" s="119"/>
    </row>
    <row r="148" spans="4:7" ht="15.75">
      <c r="D148" s="119"/>
      <c r="E148" s="119"/>
      <c r="F148" s="119"/>
      <c r="G148" s="119"/>
    </row>
    <row r="149" spans="4:7" ht="15.75">
      <c r="D149" s="119"/>
      <c r="E149" s="119"/>
      <c r="F149" s="119"/>
      <c r="G149" s="119"/>
    </row>
    <row r="150" spans="4:7" ht="15.75">
      <c r="D150" s="119"/>
      <c r="E150" s="119"/>
      <c r="F150" s="119"/>
      <c r="G150" s="119"/>
    </row>
    <row r="151" spans="4:7" ht="15.75">
      <c r="D151" s="119"/>
      <c r="E151" s="119"/>
      <c r="F151" s="119"/>
      <c r="G151" s="119"/>
    </row>
    <row r="152" spans="4:7" ht="15.75">
      <c r="D152" s="119"/>
      <c r="E152" s="119"/>
      <c r="F152" s="119"/>
      <c r="G152" s="119"/>
    </row>
    <row r="153" spans="4:7" ht="15.75">
      <c r="D153" s="119"/>
      <c r="E153" s="119"/>
      <c r="F153" s="119"/>
      <c r="G153" s="119"/>
    </row>
    <row r="154" spans="4:7" ht="15.75">
      <c r="D154" s="119"/>
      <c r="E154" s="119"/>
      <c r="F154" s="119"/>
      <c r="G154" s="119"/>
    </row>
    <row r="155" spans="4:7" ht="15.75">
      <c r="D155" s="119"/>
      <c r="E155" s="119"/>
      <c r="F155" s="119"/>
      <c r="G155" s="119"/>
    </row>
    <row r="156" spans="4:7" ht="15.75">
      <c r="D156" s="119"/>
      <c r="E156" s="119"/>
      <c r="F156" s="119"/>
      <c r="G156" s="119"/>
    </row>
    <row r="157" spans="4:7" ht="15.75">
      <c r="D157" s="119"/>
      <c r="E157" s="119"/>
      <c r="F157" s="119"/>
      <c r="G157" s="119"/>
    </row>
    <row r="158" spans="4:7" ht="15.75">
      <c r="D158" s="119"/>
      <c r="E158" s="119"/>
      <c r="F158" s="119"/>
      <c r="G158" s="119"/>
    </row>
    <row r="159" spans="4:7" ht="15.75">
      <c r="D159" s="119"/>
      <c r="E159" s="119"/>
      <c r="F159" s="119"/>
      <c r="G159" s="119"/>
    </row>
    <row r="160" spans="4:7" ht="15.75">
      <c r="D160" s="119"/>
      <c r="E160" s="119"/>
      <c r="F160" s="119"/>
      <c r="G160" s="119"/>
    </row>
    <row r="161" spans="4:7" ht="15.75">
      <c r="D161" s="119"/>
      <c r="E161" s="119"/>
      <c r="F161" s="119"/>
      <c r="G161" s="119"/>
    </row>
    <row r="162" spans="4:7" ht="15.75">
      <c r="D162" s="119"/>
      <c r="E162" s="119"/>
      <c r="F162" s="119"/>
      <c r="G162" s="119"/>
    </row>
    <row r="163" spans="4:7" ht="15.75">
      <c r="D163" s="119"/>
      <c r="E163" s="119"/>
      <c r="F163" s="119"/>
      <c r="G163" s="119"/>
    </row>
    <row r="164" spans="4:7" ht="15.75">
      <c r="D164" s="119"/>
      <c r="E164" s="119"/>
      <c r="F164" s="119"/>
      <c r="G164" s="119"/>
    </row>
    <row r="165" spans="4:7" ht="15.75">
      <c r="D165" s="119"/>
      <c r="E165" s="119"/>
      <c r="F165" s="119"/>
      <c r="G165" s="119"/>
    </row>
    <row r="166" spans="4:7" ht="15.75">
      <c r="D166" s="119"/>
      <c r="E166" s="119"/>
      <c r="F166" s="119"/>
      <c r="G166" s="119"/>
    </row>
    <row r="167" spans="4:7" ht="15.75">
      <c r="D167" s="119"/>
      <c r="E167" s="119"/>
      <c r="F167" s="119"/>
      <c r="G167" s="119"/>
    </row>
    <row r="168" spans="4:7" ht="15.75">
      <c r="D168" s="119"/>
      <c r="E168" s="119"/>
      <c r="F168" s="119"/>
      <c r="G168" s="119"/>
    </row>
    <row r="169" spans="4:7" ht="15.75">
      <c r="D169" s="119"/>
      <c r="E169" s="119"/>
      <c r="F169" s="119"/>
      <c r="G169" s="119"/>
    </row>
    <row r="170" spans="4:7" ht="15.75">
      <c r="D170" s="119"/>
      <c r="E170" s="119"/>
      <c r="F170" s="119"/>
      <c r="G170" s="119"/>
    </row>
    <row r="171" spans="4:7" ht="15.75">
      <c r="D171" s="119"/>
      <c r="E171" s="119"/>
      <c r="F171" s="119"/>
      <c r="G171" s="119"/>
    </row>
    <row r="172" spans="4:7" ht="15.75">
      <c r="D172" s="119"/>
      <c r="E172" s="119"/>
      <c r="F172" s="119"/>
      <c r="G172" s="119"/>
    </row>
    <row r="173" spans="4:7" ht="15.75">
      <c r="D173" s="119"/>
      <c r="E173" s="119"/>
      <c r="F173" s="119"/>
      <c r="G173" s="119"/>
    </row>
    <row r="174" spans="4:7" ht="15.75">
      <c r="D174" s="119"/>
      <c r="E174" s="119"/>
      <c r="F174" s="119"/>
      <c r="G174" s="119"/>
    </row>
    <row r="175" spans="4:7" ht="15.75">
      <c r="D175" s="119"/>
      <c r="E175" s="119"/>
      <c r="F175" s="119"/>
      <c r="G175" s="119"/>
    </row>
    <row r="176" spans="4:7" ht="15.75">
      <c r="D176" s="119"/>
      <c r="E176" s="119"/>
      <c r="F176" s="119"/>
      <c r="G176" s="119"/>
    </row>
    <row r="177" spans="4:7" ht="15.75">
      <c r="D177" s="119"/>
      <c r="E177" s="119"/>
      <c r="F177" s="119"/>
      <c r="G177" s="119"/>
    </row>
    <row r="178" spans="4:7" ht="15.75">
      <c r="D178" s="119"/>
      <c r="E178" s="119"/>
      <c r="F178" s="119"/>
      <c r="G178" s="119"/>
    </row>
    <row r="179" spans="4:7" ht="15.75">
      <c r="D179" s="119"/>
      <c r="E179" s="119"/>
      <c r="F179" s="119"/>
      <c r="G179" s="119"/>
    </row>
    <row r="180" spans="4:7" ht="15.75">
      <c r="D180" s="119"/>
      <c r="E180" s="119"/>
      <c r="F180" s="119"/>
      <c r="G180" s="119"/>
    </row>
    <row r="181" spans="4:7" ht="15.75">
      <c r="D181" s="119"/>
      <c r="E181" s="119"/>
      <c r="F181" s="119"/>
      <c r="G181" s="119"/>
    </row>
    <row r="182" spans="4:7" ht="15.75">
      <c r="D182" s="119"/>
      <c r="E182" s="119"/>
      <c r="F182" s="119"/>
      <c r="G182" s="119"/>
    </row>
    <row r="183" spans="4:7" ht="15.75">
      <c r="D183" s="119"/>
      <c r="E183" s="119"/>
      <c r="F183" s="119"/>
      <c r="G183" s="119"/>
    </row>
    <row r="184" spans="4:7" ht="15.75">
      <c r="D184" s="119"/>
      <c r="E184" s="119"/>
      <c r="F184" s="119"/>
      <c r="G184" s="119"/>
    </row>
    <row r="185" spans="4:7" ht="15.75">
      <c r="D185" s="119"/>
      <c r="E185" s="119"/>
      <c r="F185" s="119"/>
      <c r="G185" s="119"/>
    </row>
    <row r="186" spans="4:7" ht="15.75">
      <c r="D186" s="119"/>
      <c r="E186" s="119"/>
      <c r="F186" s="119"/>
      <c r="G186" s="119"/>
    </row>
    <row r="187" spans="4:7" ht="15.75">
      <c r="D187" s="119"/>
      <c r="E187" s="119"/>
      <c r="F187" s="119"/>
      <c r="G187" s="119"/>
    </row>
    <row r="188" spans="4:7" ht="15.75">
      <c r="D188" s="119"/>
      <c r="E188" s="119"/>
      <c r="F188" s="119"/>
      <c r="G188" s="119"/>
    </row>
    <row r="189" spans="4:7" ht="15.75">
      <c r="D189" s="119"/>
      <c r="E189" s="119"/>
      <c r="F189" s="119"/>
      <c r="G189" s="119"/>
    </row>
    <row r="190" spans="4:7" ht="15.75">
      <c r="D190" s="119"/>
      <c r="E190" s="119"/>
      <c r="F190" s="119"/>
      <c r="G190" s="119"/>
    </row>
    <row r="191" spans="4:7" ht="15.75">
      <c r="D191" s="119"/>
      <c r="E191" s="119"/>
      <c r="F191" s="119"/>
      <c r="G191" s="119"/>
    </row>
    <row r="192" spans="4:7" ht="15.75">
      <c r="D192" s="119"/>
      <c r="E192" s="119"/>
      <c r="F192" s="119"/>
      <c r="G192" s="119"/>
    </row>
    <row r="193" spans="4:7" ht="15.75">
      <c r="D193" s="119"/>
      <c r="E193" s="119"/>
      <c r="F193" s="119"/>
      <c r="G193" s="119"/>
    </row>
    <row r="194" spans="4:7" ht="15.75">
      <c r="D194" s="119"/>
      <c r="E194" s="119"/>
      <c r="F194" s="119"/>
      <c r="G194" s="119"/>
    </row>
    <row r="195" spans="4:7" ht="15.75">
      <c r="D195" s="119"/>
      <c r="E195" s="119"/>
      <c r="F195" s="119"/>
      <c r="G195" s="119"/>
    </row>
    <row r="196" spans="4:7" ht="15.75">
      <c r="D196" s="119"/>
      <c r="E196" s="119"/>
      <c r="F196" s="119"/>
      <c r="G196" s="119"/>
    </row>
    <row r="197" spans="4:7" ht="15.75">
      <c r="D197" s="119"/>
      <c r="E197" s="119"/>
      <c r="F197" s="119"/>
      <c r="G197" s="119"/>
    </row>
    <row r="198" spans="4:7" ht="15.75">
      <c r="D198" s="119"/>
      <c r="E198" s="119"/>
      <c r="F198" s="119"/>
      <c r="G198" s="119"/>
    </row>
    <row r="199" spans="4:7" ht="15.75">
      <c r="D199" s="119"/>
      <c r="E199" s="119"/>
      <c r="F199" s="119"/>
      <c r="G199" s="119"/>
    </row>
    <row r="200" spans="4:7" ht="15.75">
      <c r="D200" s="119"/>
      <c r="E200" s="119"/>
      <c r="F200" s="119"/>
      <c r="G200" s="119"/>
    </row>
    <row r="201" spans="4:7" ht="15.75">
      <c r="D201" s="119"/>
      <c r="E201" s="119"/>
      <c r="F201" s="119"/>
      <c r="G201" s="119"/>
    </row>
    <row r="202" spans="4:7" ht="15.75">
      <c r="D202" s="119"/>
      <c r="E202" s="119"/>
      <c r="F202" s="119"/>
      <c r="G202" s="119"/>
    </row>
    <row r="203" spans="4:7" ht="15.75">
      <c r="D203" s="119"/>
      <c r="E203" s="119"/>
      <c r="F203" s="119"/>
      <c r="G203" s="119"/>
    </row>
    <row r="204" spans="4:7" ht="15.75">
      <c r="D204" s="119"/>
      <c r="E204" s="119"/>
      <c r="F204" s="119"/>
      <c r="G204" s="119"/>
    </row>
    <row r="205" spans="4:7" ht="15.75">
      <c r="D205" s="119"/>
      <c r="E205" s="119"/>
      <c r="F205" s="119"/>
      <c r="G205" s="119"/>
    </row>
    <row r="206" spans="4:7" ht="15.75">
      <c r="D206" s="119"/>
      <c r="E206" s="119"/>
      <c r="F206" s="119"/>
      <c r="G206" s="119"/>
    </row>
    <row r="207" spans="4:7" ht="15.75">
      <c r="D207" s="119"/>
      <c r="E207" s="119"/>
      <c r="F207" s="119"/>
      <c r="G207" s="119"/>
    </row>
    <row r="208" spans="4:7" ht="15.75">
      <c r="D208" s="119"/>
      <c r="E208" s="119"/>
      <c r="F208" s="119"/>
      <c r="G208" s="119"/>
    </row>
    <row r="209" spans="4:7" ht="15.75">
      <c r="D209" s="119"/>
      <c r="E209" s="119"/>
      <c r="F209" s="119"/>
      <c r="G209" s="119"/>
    </row>
    <row r="210" spans="4:7" ht="15.75">
      <c r="D210" s="119"/>
      <c r="E210" s="119"/>
      <c r="F210" s="119"/>
      <c r="G210" s="119"/>
    </row>
    <row r="211" spans="4:7" ht="15.75">
      <c r="D211" s="119"/>
      <c r="E211" s="119"/>
      <c r="F211" s="119"/>
      <c r="G211" s="119"/>
    </row>
    <row r="212" spans="4:7" ht="15.75">
      <c r="D212" s="119"/>
      <c r="E212" s="119"/>
      <c r="F212" s="119"/>
      <c r="G212" s="119"/>
    </row>
    <row r="213" spans="4:7" ht="15.75">
      <c r="D213" s="119"/>
      <c r="E213" s="119"/>
      <c r="F213" s="119"/>
      <c r="G213" s="119"/>
    </row>
    <row r="214" spans="4:7" ht="15.75">
      <c r="D214" s="119"/>
      <c r="E214" s="119"/>
      <c r="F214" s="119"/>
      <c r="G214" s="119"/>
    </row>
    <row r="215" spans="4:7" ht="15.75">
      <c r="D215" s="119"/>
      <c r="E215" s="119"/>
      <c r="F215" s="119"/>
      <c r="G215" s="119"/>
    </row>
    <row r="216" spans="4:7" ht="15.75">
      <c r="D216" s="119"/>
      <c r="E216" s="119"/>
      <c r="F216" s="119"/>
      <c r="G216" s="119"/>
    </row>
    <row r="217" spans="4:7" ht="15.75">
      <c r="D217" s="119"/>
      <c r="E217" s="119"/>
      <c r="F217" s="119"/>
      <c r="G217" s="119"/>
    </row>
    <row r="218" spans="4:7" ht="15.75">
      <c r="D218" s="119"/>
      <c r="E218" s="119"/>
      <c r="F218" s="119"/>
      <c r="G218" s="119"/>
    </row>
    <row r="219" spans="4:7" ht="15.75">
      <c r="D219" s="119"/>
      <c r="E219" s="119"/>
      <c r="F219" s="119"/>
      <c r="G219" s="119"/>
    </row>
    <row r="220" spans="4:7" ht="15.75">
      <c r="D220" s="119"/>
      <c r="E220" s="119"/>
      <c r="F220" s="119"/>
      <c r="G220" s="119"/>
    </row>
    <row r="221" spans="4:7" ht="15.75">
      <c r="D221" s="119"/>
      <c r="E221" s="119"/>
      <c r="F221" s="119"/>
      <c r="G221" s="119"/>
    </row>
    <row r="222" spans="4:7" ht="15.75">
      <c r="D222" s="119"/>
      <c r="E222" s="119"/>
      <c r="F222" s="119"/>
      <c r="G222" s="119"/>
    </row>
    <row r="223" spans="4:7" ht="15.75">
      <c r="D223" s="119"/>
      <c r="E223" s="119"/>
      <c r="F223" s="119"/>
      <c r="G223" s="119"/>
    </row>
    <row r="224" spans="4:7" ht="15.75">
      <c r="D224" s="119"/>
      <c r="E224" s="119"/>
      <c r="F224" s="119"/>
      <c r="G224" s="119"/>
    </row>
    <row r="225" spans="4:7" ht="15.75">
      <c r="D225" s="119"/>
      <c r="E225" s="119"/>
      <c r="F225" s="119"/>
      <c r="G225" s="119"/>
    </row>
    <row r="226" spans="4:7" ht="15.75">
      <c r="D226" s="119"/>
      <c r="E226" s="119"/>
      <c r="F226" s="119"/>
      <c r="G226" s="119"/>
    </row>
    <row r="227" spans="4:7" ht="15.75">
      <c r="D227" s="119"/>
      <c r="E227" s="119"/>
      <c r="F227" s="119"/>
      <c r="G227" s="119"/>
    </row>
    <row r="228" spans="4:7" ht="15.75">
      <c r="D228" s="119"/>
      <c r="E228" s="119"/>
      <c r="F228" s="119"/>
      <c r="G228" s="119"/>
    </row>
    <row r="229" spans="4:7" ht="15.75">
      <c r="D229" s="119"/>
      <c r="E229" s="119"/>
      <c r="F229" s="119"/>
      <c r="G229" s="119"/>
    </row>
    <row r="230" spans="4:7" ht="15.75">
      <c r="D230" s="119"/>
      <c r="E230" s="119"/>
      <c r="F230" s="119"/>
      <c r="G230" s="119"/>
    </row>
    <row r="231" spans="4:7" ht="15.75">
      <c r="D231" s="119"/>
      <c r="E231" s="119"/>
      <c r="F231" s="119"/>
      <c r="G231" s="119"/>
    </row>
    <row r="232" spans="4:7" ht="15.75">
      <c r="D232" s="119"/>
      <c r="E232" s="119"/>
      <c r="F232" s="119"/>
      <c r="G232" s="119"/>
    </row>
    <row r="233" spans="4:7" ht="15.75">
      <c r="D233" s="119"/>
      <c r="E233" s="119"/>
      <c r="F233" s="119"/>
      <c r="G233" s="119"/>
    </row>
    <row r="234" spans="4:7" ht="15.75">
      <c r="D234" s="119"/>
      <c r="E234" s="119"/>
      <c r="F234" s="119"/>
      <c r="G234" s="119"/>
    </row>
    <row r="235" spans="4:7" ht="15.75">
      <c r="D235" s="119"/>
      <c r="E235" s="119"/>
      <c r="F235" s="119"/>
      <c r="G235" s="119"/>
    </row>
    <row r="236" spans="4:7" ht="15.75">
      <c r="D236" s="119"/>
      <c r="E236" s="119"/>
      <c r="F236" s="119"/>
      <c r="G236" s="119"/>
    </row>
    <row r="237" spans="4:7" ht="15.75">
      <c r="D237" s="119"/>
      <c r="E237" s="119"/>
      <c r="F237" s="119"/>
      <c r="G237" s="119"/>
    </row>
    <row r="238" spans="4:7" ht="15.75">
      <c r="D238" s="119"/>
      <c r="E238" s="119"/>
      <c r="F238" s="119"/>
      <c r="G238" s="119"/>
    </row>
    <row r="239" spans="4:7" ht="15.75">
      <c r="D239" s="119"/>
      <c r="E239" s="119"/>
      <c r="F239" s="119"/>
      <c r="G239" s="119"/>
    </row>
    <row r="240" spans="4:7" ht="15.75">
      <c r="D240" s="119"/>
      <c r="E240" s="119"/>
      <c r="F240" s="119"/>
      <c r="G240" s="119"/>
    </row>
    <row r="241" spans="4:7" ht="15.75">
      <c r="D241" s="119"/>
      <c r="E241" s="119"/>
      <c r="F241" s="119"/>
      <c r="G241" s="119"/>
    </row>
    <row r="242" spans="4:7" ht="15.75">
      <c r="D242" s="119"/>
      <c r="E242" s="119"/>
      <c r="F242" s="119"/>
      <c r="G242" s="119"/>
    </row>
    <row r="243" spans="4:7" ht="15.75">
      <c r="D243" s="119"/>
      <c r="E243" s="119"/>
      <c r="F243" s="119"/>
      <c r="G243" s="119"/>
    </row>
    <row r="244" spans="4:7" ht="15.75">
      <c r="D244" s="119"/>
      <c r="E244" s="119"/>
      <c r="F244" s="119"/>
      <c r="G244" s="119"/>
    </row>
    <row r="245" spans="4:7" ht="15.75">
      <c r="D245" s="119"/>
      <c r="E245" s="119"/>
      <c r="F245" s="119"/>
      <c r="G245" s="119"/>
    </row>
    <row r="246" spans="4:7" ht="15.75">
      <c r="D246" s="119"/>
      <c r="E246" s="119"/>
      <c r="F246" s="119"/>
      <c r="G246" s="119"/>
    </row>
    <row r="247" spans="4:7" ht="15.75">
      <c r="D247" s="119"/>
      <c r="E247" s="119"/>
      <c r="F247" s="119"/>
      <c r="G247" s="119"/>
    </row>
    <row r="248" spans="4:7" ht="15.75">
      <c r="D248" s="119"/>
      <c r="E248" s="119"/>
      <c r="F248" s="119"/>
      <c r="G248" s="119"/>
    </row>
    <row r="249" spans="4:7" ht="15.75">
      <c r="D249" s="119"/>
      <c r="E249" s="119"/>
      <c r="F249" s="119"/>
      <c r="G249" s="119"/>
    </row>
    <row r="250" spans="4:7" ht="15.75">
      <c r="D250" s="119"/>
      <c r="E250" s="119"/>
      <c r="F250" s="119"/>
      <c r="G250" s="119"/>
    </row>
    <row r="251" spans="4:7" ht="15.75">
      <c r="D251" s="119"/>
      <c r="E251" s="119"/>
      <c r="F251" s="119"/>
      <c r="G251" s="119"/>
    </row>
    <row r="252" spans="4:7" ht="15.75">
      <c r="D252" s="119"/>
      <c r="E252" s="119"/>
      <c r="F252" s="119"/>
      <c r="G252" s="119"/>
    </row>
    <row r="253" spans="4:7" ht="15.75">
      <c r="D253" s="119"/>
      <c r="E253" s="119"/>
      <c r="F253" s="119"/>
      <c r="G253" s="119"/>
    </row>
    <row r="254" spans="4:7" ht="15.75">
      <c r="D254" s="119"/>
      <c r="E254" s="119"/>
      <c r="F254" s="119"/>
      <c r="G254" s="119"/>
    </row>
    <row r="255" spans="4:7" ht="15.75">
      <c r="D255" s="119"/>
      <c r="E255" s="119"/>
      <c r="F255" s="119"/>
      <c r="G255" s="119"/>
    </row>
    <row r="256" spans="4:7" ht="15.75">
      <c r="D256" s="119"/>
      <c r="E256" s="119"/>
      <c r="F256" s="119"/>
      <c r="G256" s="119"/>
    </row>
    <row r="257" spans="4:7" ht="15.75">
      <c r="D257" s="119"/>
      <c r="E257" s="119"/>
      <c r="F257" s="119"/>
      <c r="G257" s="119"/>
    </row>
    <row r="258" spans="4:7" ht="15.75">
      <c r="D258" s="119"/>
      <c r="E258" s="119"/>
      <c r="F258" s="119"/>
      <c r="G258" s="119"/>
    </row>
    <row r="259" spans="4:7" ht="15.75">
      <c r="D259" s="119"/>
      <c r="E259" s="119"/>
      <c r="F259" s="119"/>
      <c r="G259" s="119"/>
    </row>
    <row r="260" spans="4:7" ht="15.75">
      <c r="D260" s="119"/>
      <c r="E260" s="119"/>
      <c r="F260" s="119"/>
      <c r="G260" s="119"/>
    </row>
    <row r="261" spans="4:7" ht="15.75">
      <c r="D261" s="119"/>
      <c r="E261" s="119"/>
      <c r="F261" s="119"/>
      <c r="G261" s="119"/>
    </row>
    <row r="262" spans="4:7" ht="15.75">
      <c r="D262" s="119"/>
      <c r="E262" s="119"/>
      <c r="F262" s="119"/>
      <c r="G262" s="119"/>
    </row>
    <row r="263" spans="4:7" ht="15.75">
      <c r="D263" s="119"/>
      <c r="E263" s="119"/>
      <c r="F263" s="119"/>
      <c r="G263" s="119"/>
    </row>
    <row r="264" spans="4:7" ht="15.75">
      <c r="D264" s="119"/>
      <c r="E264" s="119"/>
      <c r="F264" s="119"/>
      <c r="G264" s="119"/>
    </row>
    <row r="265" spans="4:7" ht="15.75">
      <c r="D265" s="119"/>
      <c r="E265" s="119"/>
      <c r="F265" s="119"/>
      <c r="G265" s="119"/>
    </row>
    <row r="266" spans="4:7" ht="15.75">
      <c r="D266" s="119"/>
      <c r="E266" s="119"/>
      <c r="F266" s="119"/>
      <c r="G266" s="119"/>
    </row>
    <row r="267" spans="4:7" ht="15.75">
      <c r="D267" s="119"/>
      <c r="E267" s="119"/>
      <c r="F267" s="119"/>
      <c r="G267" s="119"/>
    </row>
    <row r="268" spans="4:7" ht="15.75">
      <c r="D268" s="119"/>
      <c r="E268" s="119"/>
      <c r="F268" s="119"/>
      <c r="G268" s="119"/>
    </row>
    <row r="269" spans="4:7" ht="15.75">
      <c r="D269" s="119"/>
      <c r="E269" s="119"/>
      <c r="F269" s="119"/>
      <c r="G269" s="119"/>
    </row>
    <row r="270" spans="4:7" ht="15.75">
      <c r="D270" s="119"/>
      <c r="E270" s="119"/>
      <c r="F270" s="119"/>
      <c r="G270" s="119"/>
    </row>
    <row r="271" spans="4:7" ht="15.75">
      <c r="D271" s="119"/>
      <c r="E271" s="119"/>
      <c r="F271" s="119"/>
      <c r="G271" s="119"/>
    </row>
    <row r="272" spans="4:7" ht="15.75">
      <c r="D272" s="119"/>
      <c r="E272" s="119"/>
      <c r="F272" s="119"/>
      <c r="G272" s="119"/>
    </row>
    <row r="273" spans="4:7" ht="15.75">
      <c r="D273" s="119"/>
      <c r="E273" s="119"/>
      <c r="F273" s="119"/>
      <c r="G273" s="119"/>
    </row>
    <row r="274" spans="4:7" ht="15.75">
      <c r="D274" s="119"/>
      <c r="E274" s="119"/>
      <c r="F274" s="119"/>
      <c r="G274" s="119"/>
    </row>
    <row r="275" spans="4:7" ht="15.75">
      <c r="D275" s="119"/>
      <c r="E275" s="119"/>
      <c r="F275" s="119"/>
      <c r="G275" s="119"/>
    </row>
    <row r="276" spans="4:7" ht="15.75">
      <c r="D276" s="119"/>
      <c r="E276" s="119"/>
      <c r="F276" s="119"/>
      <c r="G276" s="119"/>
    </row>
    <row r="277" spans="4:7" ht="15.75">
      <c r="D277" s="119"/>
      <c r="E277" s="119"/>
      <c r="F277" s="119"/>
      <c r="G277" s="119"/>
    </row>
    <row r="278" spans="4:7" ht="15.75">
      <c r="D278" s="119"/>
      <c r="E278" s="119"/>
      <c r="F278" s="119"/>
      <c r="G278" s="119"/>
    </row>
    <row r="279" spans="4:7" ht="15.75">
      <c r="D279" s="119"/>
      <c r="E279" s="119"/>
      <c r="F279" s="119"/>
      <c r="G279" s="119"/>
    </row>
    <row r="280" spans="4:7" ht="15.75">
      <c r="D280" s="119"/>
      <c r="E280" s="119"/>
      <c r="F280" s="119"/>
      <c r="G280" s="119"/>
    </row>
    <row r="281" spans="4:7" ht="15.75">
      <c r="D281" s="119"/>
      <c r="E281" s="119"/>
      <c r="F281" s="119"/>
      <c r="G281" s="119"/>
    </row>
    <row r="282" spans="4:7" ht="15.75">
      <c r="D282" s="119"/>
      <c r="E282" s="119"/>
      <c r="F282" s="119"/>
      <c r="G282" s="119"/>
    </row>
    <row r="283" spans="4:7" ht="15.75">
      <c r="D283" s="119"/>
      <c r="E283" s="119"/>
      <c r="F283" s="119"/>
      <c r="G283" s="119"/>
    </row>
    <row r="284" spans="4:7" ht="15.75">
      <c r="D284" s="119"/>
      <c r="E284" s="119"/>
      <c r="F284" s="119"/>
      <c r="G284" s="119"/>
    </row>
    <row r="285" spans="4:7" ht="15.75">
      <c r="D285" s="119"/>
      <c r="E285" s="119"/>
      <c r="F285" s="119"/>
      <c r="G285" s="119"/>
    </row>
    <row r="286" spans="4:7" ht="15.75">
      <c r="D286" s="119"/>
      <c r="E286" s="119"/>
      <c r="F286" s="119"/>
      <c r="G286" s="119"/>
    </row>
    <row r="287" spans="4:7" ht="15.75">
      <c r="D287" s="119"/>
      <c r="E287" s="119"/>
      <c r="F287" s="119"/>
      <c r="G287" s="119"/>
    </row>
    <row r="288" spans="4:7" ht="15.75">
      <c r="D288" s="119"/>
      <c r="E288" s="119"/>
      <c r="F288" s="119"/>
      <c r="G288" s="119"/>
    </row>
    <row r="289" spans="4:7" ht="15.75">
      <c r="D289" s="119"/>
      <c r="E289" s="119"/>
      <c r="F289" s="119"/>
      <c r="G289" s="119"/>
    </row>
    <row r="290" spans="4:7" ht="15.75">
      <c r="D290" s="119"/>
      <c r="E290" s="119"/>
      <c r="F290" s="119"/>
      <c r="G290" s="119"/>
    </row>
    <row r="291" spans="4:7" ht="15.75">
      <c r="D291" s="119"/>
      <c r="E291" s="119"/>
      <c r="F291" s="119"/>
      <c r="G291" s="119"/>
    </row>
    <row r="292" spans="4:7" ht="15.75">
      <c r="D292" s="119"/>
      <c r="E292" s="119"/>
      <c r="F292" s="119"/>
      <c r="G292" s="119"/>
    </row>
    <row r="293" spans="4:7" ht="15.75">
      <c r="D293" s="119"/>
      <c r="E293" s="119"/>
      <c r="F293" s="119"/>
      <c r="G293" s="119"/>
    </row>
    <row r="294" spans="4:7" ht="15.75">
      <c r="D294" s="119"/>
      <c r="E294" s="119"/>
      <c r="F294" s="119"/>
      <c r="G294" s="119"/>
    </row>
    <row r="295" spans="4:7" ht="15.75">
      <c r="D295" s="119"/>
      <c r="E295" s="119"/>
      <c r="F295" s="119"/>
      <c r="G295" s="119"/>
    </row>
    <row r="296" spans="4:7" ht="15.75">
      <c r="D296" s="119"/>
      <c r="E296" s="119"/>
      <c r="F296" s="119"/>
      <c r="G296" s="119"/>
    </row>
    <row r="297" spans="4:7" ht="15.75">
      <c r="D297" s="119"/>
      <c r="E297" s="119"/>
      <c r="F297" s="119"/>
      <c r="G297" s="119"/>
    </row>
    <row r="298" spans="4:7" ht="15.75">
      <c r="D298" s="119"/>
      <c r="E298" s="119"/>
      <c r="F298" s="119"/>
      <c r="G298" s="119"/>
    </row>
    <row r="299" spans="4:7" ht="15.75">
      <c r="D299" s="119"/>
      <c r="E299" s="119"/>
      <c r="F299" s="119"/>
      <c r="G299" s="119"/>
    </row>
    <row r="300" spans="4:7" ht="15.75">
      <c r="D300" s="119"/>
      <c r="E300" s="119"/>
      <c r="F300" s="119"/>
      <c r="G300" s="119"/>
    </row>
    <row r="301" spans="4:7" ht="15.75">
      <c r="D301" s="119"/>
      <c r="E301" s="119"/>
      <c r="F301" s="119"/>
      <c r="G301" s="119"/>
    </row>
    <row r="302" spans="4:7" ht="15.75">
      <c r="D302" s="119"/>
      <c r="E302" s="119"/>
      <c r="F302" s="119"/>
      <c r="G302" s="119"/>
    </row>
    <row r="303" spans="4:7" ht="15.75">
      <c r="D303" s="119"/>
      <c r="E303" s="119"/>
      <c r="F303" s="119"/>
      <c r="G303" s="119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6" t="s">
        <v>37</v>
      </c>
      <c r="B3" s="25"/>
      <c r="C3" s="26"/>
      <c r="D3" s="26"/>
      <c r="E3" s="26"/>
      <c r="F3" s="24"/>
      <c r="G3" s="24"/>
    </row>
    <row r="4" spans="1:7" ht="15.75">
      <c r="A4" s="76"/>
      <c r="B4" s="25"/>
      <c r="C4" s="26"/>
      <c r="D4" s="26"/>
      <c r="E4" s="26"/>
      <c r="F4" s="26"/>
      <c r="G4" s="24"/>
    </row>
    <row r="5" spans="1:7" ht="15.75">
      <c r="A5" s="65" t="s">
        <v>87</v>
      </c>
      <c r="B5" s="3"/>
      <c r="C5" s="4"/>
      <c r="D5" s="4"/>
      <c r="E5" s="4"/>
      <c r="F5" s="4"/>
      <c r="G5" s="94"/>
    </row>
    <row r="6" spans="1:7" ht="15.75">
      <c r="A6" s="66" t="s">
        <v>123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7:8" ht="15.75" hidden="1">
      <c r="G8" s="11"/>
      <c r="H8" s="11"/>
    </row>
    <row r="9" spans="3:8" ht="15.75">
      <c r="C9" s="48"/>
      <c r="G9" s="55">
        <v>2007</v>
      </c>
      <c r="H9" s="55">
        <v>2006</v>
      </c>
    </row>
    <row r="10" spans="7:8" ht="15.75">
      <c r="G10" s="11" t="s">
        <v>139</v>
      </c>
      <c r="H10" s="11" t="s">
        <v>139</v>
      </c>
    </row>
    <row r="11" spans="7:8" ht="15.75">
      <c r="G11" s="11" t="s">
        <v>16</v>
      </c>
      <c r="H11" s="11" t="s">
        <v>16</v>
      </c>
    </row>
    <row r="12" spans="7:8" ht="15.75">
      <c r="G12" s="93">
        <v>39447</v>
      </c>
      <c r="H12" s="93">
        <v>39082</v>
      </c>
    </row>
    <row r="13" spans="7:8" ht="15.75">
      <c r="G13" s="11" t="s">
        <v>3</v>
      </c>
      <c r="H13" s="11" t="s">
        <v>3</v>
      </c>
    </row>
    <row r="14" ht="15.75">
      <c r="H14" s="11" t="s">
        <v>143</v>
      </c>
    </row>
    <row r="15" spans="1:8" ht="15.75">
      <c r="A15" s="28"/>
      <c r="B15" t="s">
        <v>17</v>
      </c>
      <c r="G15" s="30">
        <f>+'IS'!G24</f>
        <v>6125</v>
      </c>
      <c r="H15" s="30">
        <f>+'IS'!H24</f>
        <v>9964</v>
      </c>
    </row>
    <row r="16" spans="1:8" ht="15.75">
      <c r="A16" s="28"/>
      <c r="B16" t="s">
        <v>18</v>
      </c>
      <c r="G16" s="30"/>
      <c r="H16" s="30"/>
    </row>
    <row r="17" spans="1:8" ht="15.75">
      <c r="A17" s="28"/>
      <c r="B17"/>
      <c r="G17" s="30"/>
      <c r="H17" s="30"/>
    </row>
    <row r="18" spans="1:8" ht="15.75">
      <c r="A18" s="28"/>
      <c r="B18" s="56" t="s">
        <v>19</v>
      </c>
      <c r="G18" s="85">
        <v>5309</v>
      </c>
      <c r="H18" s="85">
        <v>5818</v>
      </c>
    </row>
    <row r="19" spans="1:8" ht="15.75">
      <c r="A19" s="28"/>
      <c r="B19" s="56" t="s">
        <v>20</v>
      </c>
      <c r="G19" s="53">
        <v>-633</v>
      </c>
      <c r="H19" s="53">
        <v>-587</v>
      </c>
    </row>
    <row r="20" spans="1:8" ht="15.75">
      <c r="A20" s="28"/>
      <c r="B20" s="58" t="s">
        <v>21</v>
      </c>
      <c r="G20" s="67">
        <f>+G15+G18+G19</f>
        <v>10801</v>
      </c>
      <c r="H20" s="67">
        <f>+H15+H18+H19</f>
        <v>15195</v>
      </c>
    </row>
    <row r="21" spans="1:8" ht="15.75">
      <c r="A21" s="28"/>
      <c r="B21" s="56"/>
      <c r="G21" s="53"/>
      <c r="H21" s="53"/>
    </row>
    <row r="22" spans="1:8" ht="15.75">
      <c r="A22" s="28"/>
      <c r="B22" s="58" t="s">
        <v>22</v>
      </c>
      <c r="G22" s="53"/>
      <c r="H22" s="53"/>
    </row>
    <row r="23" spans="1:8" ht="15.75">
      <c r="A23" s="28"/>
      <c r="B23" s="56" t="s">
        <v>23</v>
      </c>
      <c r="G23" s="85">
        <f>-1424+4766</f>
        <v>3342</v>
      </c>
      <c r="H23" s="85">
        <f>1895-3943</f>
        <v>-2048</v>
      </c>
    </row>
    <row r="24" spans="1:8" ht="15.75">
      <c r="A24" s="28"/>
      <c r="B24" s="56" t="s">
        <v>24</v>
      </c>
      <c r="G24" s="98">
        <v>-3424</v>
      </c>
      <c r="H24" s="98">
        <v>8341</v>
      </c>
    </row>
    <row r="25" spans="1:8" ht="15.75">
      <c r="A25" s="28"/>
      <c r="B25" s="56" t="s">
        <v>48</v>
      </c>
      <c r="G25" s="98">
        <f>-3945+602</f>
        <v>-3343</v>
      </c>
      <c r="H25" s="98">
        <f>-2328+96</f>
        <v>-2232</v>
      </c>
    </row>
    <row r="26" spans="1:8" ht="15.75">
      <c r="A26" s="28"/>
      <c r="B26" s="58" t="s">
        <v>25</v>
      </c>
      <c r="G26" s="67">
        <f>SUM(G20:G25)</f>
        <v>7376</v>
      </c>
      <c r="H26" s="67">
        <f>SUM(H20:H25)</f>
        <v>19256</v>
      </c>
    </row>
    <row r="27" spans="1:8" ht="15.75">
      <c r="A27" s="28"/>
      <c r="B27" s="58"/>
      <c r="G27" s="53"/>
      <c r="H27" s="53"/>
    </row>
    <row r="28" spans="1:8" ht="15.75">
      <c r="A28" s="28"/>
      <c r="B28" s="58" t="s">
        <v>26</v>
      </c>
      <c r="G28" s="53"/>
      <c r="H28" s="53"/>
    </row>
    <row r="29" spans="1:8" ht="15.75" hidden="1">
      <c r="A29" s="28"/>
      <c r="B29" s="57" t="s">
        <v>31</v>
      </c>
      <c r="G29" s="98">
        <v>0</v>
      </c>
      <c r="H29" s="98">
        <v>0</v>
      </c>
    </row>
    <row r="30" spans="1:8" ht="15.75">
      <c r="A30" s="28"/>
      <c r="B30" s="57" t="s">
        <v>32</v>
      </c>
      <c r="G30" s="53">
        <v>-6386</v>
      </c>
      <c r="H30" s="53">
        <v>-8301</v>
      </c>
    </row>
    <row r="31" spans="1:8" ht="15.75">
      <c r="A31" s="28"/>
      <c r="B31" s="58"/>
      <c r="G31" s="54">
        <f>SUM(G29:G30)</f>
        <v>-6386</v>
      </c>
      <c r="H31" s="54">
        <f>SUM(H29:H30)</f>
        <v>-8301</v>
      </c>
    </row>
    <row r="32" spans="1:8" ht="15.75">
      <c r="A32" s="28"/>
      <c r="B32" s="58"/>
      <c r="G32" s="53"/>
      <c r="H32" s="53"/>
    </row>
    <row r="33" spans="1:8" ht="15.75">
      <c r="A33" s="28"/>
      <c r="B33" s="58" t="s">
        <v>27</v>
      </c>
      <c r="G33" s="53"/>
      <c r="H33" s="53"/>
    </row>
    <row r="34" spans="1:8" ht="15.75">
      <c r="A34" s="28"/>
      <c r="B34" s="84" t="s">
        <v>28</v>
      </c>
      <c r="G34" s="53">
        <v>-6570</v>
      </c>
      <c r="H34" s="53">
        <v>-4320</v>
      </c>
    </row>
    <row r="35" spans="1:8" ht="15.75">
      <c r="A35" s="28"/>
      <c r="B35" s="84" t="s">
        <v>29</v>
      </c>
      <c r="C35" s="84"/>
      <c r="G35" s="53">
        <v>-7</v>
      </c>
      <c r="H35" s="53">
        <v>-1</v>
      </c>
    </row>
    <row r="36" spans="1:8" ht="15.75" hidden="1">
      <c r="A36" s="28"/>
      <c r="B36" s="58"/>
      <c r="C36" s="84" t="s">
        <v>30</v>
      </c>
      <c r="G36" s="53">
        <v>0</v>
      </c>
      <c r="H36" s="53">
        <v>0</v>
      </c>
    </row>
    <row r="37" spans="1:8" ht="15.75">
      <c r="A37" s="28"/>
      <c r="B37" s="58"/>
      <c r="G37" s="54">
        <f>SUM(G34:G36)</f>
        <v>-6577</v>
      </c>
      <c r="H37" s="54">
        <f>SUM(H34:H36)</f>
        <v>-4321</v>
      </c>
    </row>
    <row r="38" spans="1:9" ht="15.75">
      <c r="A38" s="28"/>
      <c r="B38" s="58"/>
      <c r="G38" s="53"/>
      <c r="H38" s="53"/>
      <c r="I38" s="97"/>
    </row>
    <row r="39" spans="1:8" ht="15.75">
      <c r="A39" s="28"/>
      <c r="B39" s="56" t="s">
        <v>78</v>
      </c>
      <c r="G39" s="53">
        <f>+G26+G31+G37</f>
        <v>-5587</v>
      </c>
      <c r="H39" s="53">
        <f>+H26+H31+H37</f>
        <v>6634</v>
      </c>
    </row>
    <row r="40" spans="1:8" ht="15.75">
      <c r="A40" s="28"/>
      <c r="B40" s="56"/>
      <c r="G40" s="53"/>
      <c r="H40" s="53"/>
    </row>
    <row r="41" spans="1:8" ht="15.75">
      <c r="A41" s="28"/>
      <c r="B41" s="56" t="s">
        <v>77</v>
      </c>
      <c r="D41" s="96"/>
      <c r="G41" s="53">
        <v>21221.819</v>
      </c>
      <c r="H41" s="53">
        <v>14588</v>
      </c>
    </row>
    <row r="42" spans="1:8" ht="15.75">
      <c r="A42" s="28"/>
      <c r="B42" s="58"/>
      <c r="G42" s="53"/>
      <c r="H42" s="53"/>
    </row>
    <row r="43" spans="1:8" ht="16.5" thickBot="1">
      <c r="A43" s="28"/>
      <c r="B43" s="56" t="s">
        <v>79</v>
      </c>
      <c r="G43" s="68">
        <f>+G39+G41</f>
        <v>15634.819</v>
      </c>
      <c r="H43" s="68">
        <f>+H39+H41</f>
        <v>21222</v>
      </c>
    </row>
    <row r="44" spans="1:8" ht="16.5" thickTop="1">
      <c r="A44" s="28"/>
      <c r="B44" s="58"/>
      <c r="G44" s="53"/>
      <c r="H44" s="53"/>
    </row>
    <row r="45" ht="15.75">
      <c r="B45" s="59"/>
    </row>
    <row r="46" spans="2:8" ht="15.75">
      <c r="B46" s="46" t="s">
        <v>99</v>
      </c>
      <c r="C46" s="46"/>
      <c r="D46" s="46"/>
      <c r="E46" s="46"/>
      <c r="F46" s="46"/>
      <c r="G46" s="46"/>
      <c r="H46" s="22"/>
    </row>
    <row r="47" spans="2:8" ht="15.75">
      <c r="B47" s="77" t="s">
        <v>113</v>
      </c>
      <c r="C47" s="46"/>
      <c r="D47" s="46"/>
      <c r="E47" s="46"/>
      <c r="F47" s="46"/>
      <c r="G47" s="46"/>
      <c r="H47" s="22"/>
    </row>
    <row r="48" spans="2:8" ht="15.75">
      <c r="B48" s="46" t="s">
        <v>100</v>
      </c>
      <c r="C48" s="22"/>
      <c r="D48" s="22"/>
      <c r="E48" s="22"/>
      <c r="F48" s="22"/>
      <c r="G48" s="22"/>
      <c r="H48" s="22"/>
    </row>
    <row r="49" ht="15.75">
      <c r="B49" s="59"/>
    </row>
    <row r="50" ht="15.75">
      <c r="B50" s="59"/>
    </row>
    <row r="51" ht="15.75">
      <c r="B51" s="59"/>
    </row>
    <row r="52" spans="2:7" ht="15.75">
      <c r="B52" s="59"/>
      <c r="G52" s="48"/>
    </row>
    <row r="53" spans="2:7" ht="15.75">
      <c r="B53" s="59"/>
      <c r="G53" s="48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ht="15.75">
      <c r="B85" s="59"/>
    </row>
    <row r="86" spans="2:7" ht="15.75">
      <c r="B86" s="59"/>
      <c r="G86" s="14" t="s">
        <v>33</v>
      </c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  <row r="584" ht="15.75">
      <c r="B584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2008-01-31T00:43:47Z</cp:lastPrinted>
  <dcterms:created xsi:type="dcterms:W3CDTF">2000-10-13T07:44:50Z</dcterms:created>
  <dcterms:modified xsi:type="dcterms:W3CDTF">2008-02-05T03:55:21Z</dcterms:modified>
  <cp:category/>
  <cp:version/>
  <cp:contentType/>
  <cp:contentStatus/>
</cp:coreProperties>
</file>